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4"/>
  </bookViews>
  <sheets>
    <sheet name="Sheet2" sheetId="1" r:id="rId1"/>
    <sheet name="RAW DATA" sheetId="2" r:id="rId2"/>
    <sheet name="species" sheetId="3" r:id="rId3"/>
    <sheet name="By speices" sheetId="4" r:id="rId4"/>
    <sheet name="by site" sheetId="5" r:id="rId5"/>
  </sheets>
  <definedNames/>
  <calcPr fullCalcOnLoad="1"/>
</workbook>
</file>

<file path=xl/sharedStrings.xml><?xml version="1.0" encoding="utf-8"?>
<sst xmlns="http://schemas.openxmlformats.org/spreadsheetml/2006/main" count="1569" uniqueCount="207">
  <si>
    <t>SITE</t>
  </si>
  <si>
    <t>SPECIES</t>
  </si>
  <si>
    <t>DRY WT.</t>
  </si>
  <si>
    <t>A1</t>
  </si>
  <si>
    <t>A2</t>
  </si>
  <si>
    <t>A3</t>
  </si>
  <si>
    <t>A4</t>
  </si>
  <si>
    <t>A5</t>
  </si>
  <si>
    <t>A6</t>
  </si>
  <si>
    <t>A7</t>
  </si>
  <si>
    <t>A9</t>
  </si>
  <si>
    <t>A8</t>
  </si>
  <si>
    <t>A10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</si>
  <si>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</si>
  <si>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</si>
  <si>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</si>
  <si>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</si>
  <si>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</si>
  <si>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</si>
  <si>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</si>
  <si>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</si>
  <si>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</si>
  <si>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</si>
  <si>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CD</t>
  </si>
  <si>
    <t>VM</t>
  </si>
  <si>
    <t>HC</t>
  </si>
  <si>
    <t>pres</t>
  </si>
  <si>
    <t>GI</t>
  </si>
  <si>
    <t>AF</t>
  </si>
  <si>
    <t>PE</t>
  </si>
  <si>
    <t>MM</t>
  </si>
  <si>
    <t>nothing</t>
  </si>
  <si>
    <t>BS&amp;GS</t>
  </si>
  <si>
    <t>CS</t>
  </si>
  <si>
    <t>DC</t>
  </si>
  <si>
    <t>HD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</si>
  <si>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</si>
  <si>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</si>
  <si>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</si>
  <si>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</si>
  <si>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</si>
  <si>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</si>
  <si>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</si>
  <si>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</si>
  <si>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</si>
  <si>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</si>
  <si>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JA</t>
  </si>
  <si>
    <t>HC W/R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</si>
  <si>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</si>
  <si>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</si>
  <si>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</si>
  <si>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</si>
  <si>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</si>
  <si>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</si>
  <si>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</si>
  <si>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</si>
  <si>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</si>
  <si>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</si>
  <si>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BS</t>
  </si>
  <si>
    <t>DO</t>
  </si>
  <si>
    <t>VU</t>
  </si>
  <si>
    <t>JA-d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</si>
  <si>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</si>
  <si>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</si>
  <si>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</si>
  <si>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</si>
  <si>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</si>
  <si>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</si>
  <si>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</si>
  <si>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</si>
  <si>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</si>
  <si>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</si>
  <si>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AR</t>
  </si>
  <si>
    <t>GT</t>
  </si>
  <si>
    <t>Site</t>
  </si>
  <si>
    <t>Foil #</t>
  </si>
  <si>
    <t>Species</t>
  </si>
  <si>
    <t xml:space="preserve">Dry weight 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</si>
  <si>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</si>
  <si>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</si>
  <si>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</si>
  <si>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</si>
  <si>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</si>
  <si>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</si>
  <si>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</si>
  <si>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</si>
  <si>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</si>
  <si>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</si>
  <si>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</si>
  <si>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</si>
  <si>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</si>
  <si>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</si>
  <si>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</si>
  <si>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</si>
  <si>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</si>
  <si>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</si>
  <si>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</si>
  <si>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</si>
  <si>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dictoyta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</si>
  <si>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</si>
  <si>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</si>
  <si>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</si>
  <si>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</si>
  <si>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</si>
  <si>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</si>
  <si>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</si>
  <si>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</si>
  <si>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</si>
  <si>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</si>
  <si>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</si>
  <si>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</si>
  <si>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</si>
  <si>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</si>
  <si>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</si>
  <si>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</si>
  <si>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</si>
  <si>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</si>
  <si>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</si>
  <si>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</si>
  <si>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R1</t>
  </si>
  <si>
    <t>R2</t>
  </si>
  <si>
    <t>R3</t>
  </si>
  <si>
    <t>R4</t>
  </si>
  <si>
    <t>R5</t>
  </si>
  <si>
    <t>Chondria dasphylla</t>
  </si>
  <si>
    <t>Valonia macrophysa</t>
  </si>
  <si>
    <t>Halpitilon cubense</t>
  </si>
  <si>
    <t>Halpitilon cubense W/R</t>
  </si>
  <si>
    <t>Gelidiopsis intricata</t>
  </si>
  <si>
    <t>Amphiroa fragilissima</t>
  </si>
  <si>
    <t>Peyssonnelia</t>
  </si>
  <si>
    <t>Mesophyllum mesomorphum</t>
  </si>
  <si>
    <t>Caulerpa serrulata</t>
  </si>
  <si>
    <t>Dictyosphera cavernosa</t>
  </si>
  <si>
    <t>Jania adherens</t>
  </si>
  <si>
    <t>Jania adherens-d</t>
  </si>
  <si>
    <t>Dictyosphera ocellata</t>
  </si>
  <si>
    <t>Black Slime</t>
  </si>
  <si>
    <t>Gracilaria tikvahiae</t>
  </si>
  <si>
    <t>Dictoyta</t>
  </si>
  <si>
    <t>Valonia utricularis</t>
  </si>
  <si>
    <t>Halymenia duchassagnia</t>
  </si>
  <si>
    <t>Black Slime &amp; Green Slime</t>
  </si>
  <si>
    <t>SITE letter</t>
  </si>
  <si>
    <t>SITE Number</t>
  </si>
  <si>
    <t>Month</t>
  </si>
  <si>
    <t>Year</t>
  </si>
  <si>
    <t>DEPTH (m)</t>
  </si>
  <si>
    <t>Acanthoptera spicifera</t>
  </si>
  <si>
    <t>Amphiroa fragillissima</t>
  </si>
  <si>
    <t>Bleached     Amphiroa fragillisima</t>
  </si>
  <si>
    <t>Amphiroa rigida</t>
  </si>
  <si>
    <t>Bleached    Amphiroa rigida</t>
  </si>
  <si>
    <t>Acanthophora spicefera</t>
  </si>
  <si>
    <t>Avrainvillia asarifolia</t>
  </si>
  <si>
    <t>Avrainvillia nigricans</t>
  </si>
  <si>
    <t>Avrainvillia rawsonii</t>
  </si>
  <si>
    <t>Botryocladia pyriformis</t>
  </si>
  <si>
    <t>Chaetomorpha lineara</t>
  </si>
  <si>
    <t>Chondria dasyphylla</t>
  </si>
  <si>
    <t>Bleached    Condria dasyphylla</t>
  </si>
  <si>
    <t>Cladocephalus luteofuscus</t>
  </si>
  <si>
    <t>Coilodesme rigida</t>
  </si>
  <si>
    <t>Daysia spp.</t>
  </si>
  <si>
    <t>Derbesia</t>
  </si>
  <si>
    <t>Dictyosphaera cavernosa</t>
  </si>
  <si>
    <t>Dictyosphaera ocellota</t>
  </si>
  <si>
    <t>Dictyota cervicornis</t>
  </si>
  <si>
    <t>Dictyota pulchella</t>
  </si>
  <si>
    <t>Enteromorpha</t>
  </si>
  <si>
    <t>Ernodesmis</t>
  </si>
  <si>
    <t>Flahaultia</t>
  </si>
  <si>
    <t xml:space="preserve">Gelidiopsis intricata </t>
  </si>
  <si>
    <t xml:space="preserve">Bleached Gelidiopsis intricata </t>
  </si>
  <si>
    <r>
      <t xml:space="preserve">Gelidinium </t>
    </r>
    <r>
      <rPr>
        <sz val="10"/>
        <rFont val="Arial"/>
        <family val="2"/>
      </rPr>
      <t>spp.</t>
    </r>
  </si>
  <si>
    <t>Halicystis</t>
  </si>
  <si>
    <t>Halimeda goreaui</t>
  </si>
  <si>
    <t>Halimeda tuna</t>
  </si>
  <si>
    <t>Haliptilon cubense</t>
  </si>
  <si>
    <t>Bleached    Haliptilon cubense</t>
  </si>
  <si>
    <t>Halymenia duchassaignia</t>
  </si>
  <si>
    <t>Padina</t>
  </si>
  <si>
    <t xml:space="preserve">Peyssonnelia sp. </t>
  </si>
  <si>
    <t xml:space="preserve">Porolithon pachydernum </t>
  </si>
  <si>
    <t>Rhipocephalus phoenix</t>
  </si>
  <si>
    <t>Rhodogorgon carriebowensis</t>
  </si>
  <si>
    <t>Titanoderma prototypum</t>
  </si>
  <si>
    <t>Velonia agagropila</t>
  </si>
  <si>
    <t>Velonia macrophysa</t>
  </si>
  <si>
    <t>Velonia utricularis</t>
  </si>
  <si>
    <t>Ventricaria ventricosa</t>
  </si>
  <si>
    <t>Total biomass</t>
  </si>
  <si>
    <t>Dry Algae Totals</t>
  </si>
  <si>
    <t>Area of Quadrant</t>
  </si>
  <si>
    <t>Area of Quadrat</t>
  </si>
  <si>
    <t>Total grams per quadrat * area of quadrant/area of quadrat</t>
  </si>
  <si>
    <t>A</t>
  </si>
  <si>
    <t>C</t>
  </si>
  <si>
    <t>E</t>
  </si>
  <si>
    <t>G</t>
  </si>
  <si>
    <t>I</t>
  </si>
  <si>
    <t>K</t>
  </si>
  <si>
    <t>M</t>
  </si>
  <si>
    <t>O</t>
  </si>
  <si>
    <t>Q</t>
  </si>
  <si>
    <t>R</t>
  </si>
  <si>
    <t>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</si>
</sst>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BinnerD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180"/>
    </xf>
    <xf numFmtId="0" fontId="4" fillId="0" borderId="8" xfId="0" applyFont="1" applyBorder="1" applyAlignment="1">
      <alignment horizontal="center" textRotation="180"/>
    </xf>
    <xf numFmtId="0" fontId="4" fillId="0" borderId="0" xfId="0" applyFont="1" applyBorder="1" applyAlignment="1">
      <alignment horizontal="center" textRotation="180"/>
    </xf>
    <xf numFmtId="0" fontId="4" fillId="0" borderId="9" xfId="0" applyFont="1" applyBorder="1" applyAlignment="1">
      <alignment horizontal="center" textRotation="180"/>
    </xf>
    <xf numFmtId="164" fontId="0" fillId="0" borderId="9" xfId="0" applyNumberForma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4"/>
  <sheetViews>
    <sheetView workbookViewId="0" topLeftCell="A2">
      <selection activeCell="A2" sqref="A1:IV16384"/>
    </sheetView>
  </sheetViews>
  <sheetFormatPr defaultColWidth="9.140625" defaultRowHeight="12.75"/>
  <cols>
    <col min="1" max="1" width="14.421875" style="6" customWidth="1"/>
    <col min="2" max="2" width="15.57421875" style="6" customWidth="1"/>
    <col min="3" max="3" width="13.57421875" style="6" customWidth="1"/>
    <col min="4" max="4" width="38.28125" style="6" customWidth="1"/>
  </cols>
  <sheetData>
    <row r="1" spans="1:4" ht="17.25">
      <c r="A1" s="4"/>
      <c r="B1" s="4"/>
      <c r="C1" s="4"/>
      <c r="D1" s="4"/>
    </row>
    <row r="2" spans="1:4" ht="17.25">
      <c r="A2" s="5" t="s">
        <v>74</v>
      </c>
      <c r="B2" s="5" t="s">
        <v>75</v>
      </c>
      <c r="C2" s="5" t="s">
        <v>76</v>
      </c>
      <c r="D2" s="5" t="s">
        <v>77</v>
      </c>
    </row>
    <row r="3" ht="17.25">
      <c r="B3" s="7">
        <v>1</v>
      </c>
    </row>
    <row r="4" ht="17.25">
      <c r="B4" s="7">
        <f>(B3+1)</f>
        <v>2</v>
      </c>
    </row>
    <row r="5" ht="17.25">
      <c r="B5" s="7">
        <f aca="true" t="shared" si="0" ref="B5:B68">(B4+1)</f>
        <v>3</v>
      </c>
    </row>
    <row r="6" spans="2:3" ht="17.25">
      <c r="B6" s="7">
        <f t="shared" si="0"/>
        <v>4</v>
      </c>
      <c r="C6" s="7"/>
    </row>
    <row r="7" ht="17.25">
      <c r="B7" s="7">
        <f t="shared" si="0"/>
        <v>5</v>
      </c>
    </row>
    <row r="8" ht="17.25">
      <c r="B8" s="7">
        <f t="shared" si="0"/>
        <v>6</v>
      </c>
    </row>
    <row r="9" ht="17.25">
      <c r="B9" s="7">
        <f t="shared" si="0"/>
        <v>7</v>
      </c>
    </row>
    <row r="10" ht="17.25">
      <c r="B10" s="7">
        <f t="shared" si="0"/>
        <v>8</v>
      </c>
    </row>
    <row r="11" ht="17.25">
      <c r="B11" s="7">
        <f t="shared" si="0"/>
        <v>9</v>
      </c>
    </row>
    <row r="12" ht="17.25">
      <c r="B12" s="7">
        <f t="shared" si="0"/>
        <v>10</v>
      </c>
    </row>
    <row r="13" ht="17.25">
      <c r="B13" s="7">
        <f t="shared" si="0"/>
        <v>11</v>
      </c>
    </row>
    <row r="14" ht="17.25">
      <c r="B14" s="7">
        <f t="shared" si="0"/>
        <v>12</v>
      </c>
    </row>
    <row r="15" ht="17.25">
      <c r="B15" s="7">
        <f t="shared" si="0"/>
        <v>13</v>
      </c>
    </row>
    <row r="16" ht="17.25">
      <c r="B16" s="7">
        <f t="shared" si="0"/>
        <v>14</v>
      </c>
    </row>
    <row r="17" ht="17.25">
      <c r="B17" s="7">
        <f t="shared" si="0"/>
        <v>15</v>
      </c>
    </row>
    <row r="18" ht="17.25">
      <c r="B18" s="7">
        <f t="shared" si="0"/>
        <v>16</v>
      </c>
    </row>
    <row r="19" ht="17.25">
      <c r="B19" s="7">
        <f t="shared" si="0"/>
        <v>17</v>
      </c>
    </row>
    <row r="20" ht="17.25">
      <c r="B20" s="7">
        <f t="shared" si="0"/>
        <v>18</v>
      </c>
    </row>
    <row r="21" ht="17.25">
      <c r="B21" s="7">
        <f t="shared" si="0"/>
        <v>19</v>
      </c>
    </row>
    <row r="22" ht="17.25">
      <c r="B22" s="7">
        <f t="shared" si="0"/>
        <v>20</v>
      </c>
    </row>
    <row r="23" ht="17.25">
      <c r="B23" s="7">
        <f t="shared" si="0"/>
        <v>21</v>
      </c>
    </row>
    <row r="24" ht="17.25">
      <c r="B24" s="7">
        <f t="shared" si="0"/>
        <v>22</v>
      </c>
    </row>
    <row r="25" ht="17.25">
      <c r="B25" s="7">
        <f t="shared" si="0"/>
        <v>23</v>
      </c>
    </row>
    <row r="26" ht="17.25">
      <c r="B26" s="7">
        <f t="shared" si="0"/>
        <v>24</v>
      </c>
    </row>
    <row r="27" ht="17.25">
      <c r="B27" s="7">
        <f t="shared" si="0"/>
        <v>25</v>
      </c>
    </row>
    <row r="28" ht="17.25">
      <c r="B28" s="7">
        <f t="shared" si="0"/>
        <v>26</v>
      </c>
    </row>
    <row r="29" ht="17.25">
      <c r="B29" s="7">
        <f t="shared" si="0"/>
        <v>27</v>
      </c>
    </row>
    <row r="30" ht="17.25">
      <c r="B30" s="7">
        <f t="shared" si="0"/>
        <v>28</v>
      </c>
    </row>
    <row r="31" ht="17.25">
      <c r="B31" s="7">
        <f t="shared" si="0"/>
        <v>29</v>
      </c>
    </row>
    <row r="32" ht="17.25">
      <c r="B32" s="7">
        <f t="shared" si="0"/>
        <v>30</v>
      </c>
    </row>
    <row r="33" ht="17.25">
      <c r="B33" s="7">
        <f t="shared" si="0"/>
        <v>31</v>
      </c>
    </row>
    <row r="34" ht="17.25">
      <c r="B34" s="7">
        <f t="shared" si="0"/>
        <v>32</v>
      </c>
    </row>
    <row r="35" ht="17.25">
      <c r="B35" s="7">
        <f t="shared" si="0"/>
        <v>33</v>
      </c>
    </row>
    <row r="36" ht="17.25">
      <c r="B36" s="7">
        <f t="shared" si="0"/>
        <v>34</v>
      </c>
    </row>
    <row r="37" ht="17.25">
      <c r="B37" s="7">
        <f t="shared" si="0"/>
        <v>35</v>
      </c>
    </row>
    <row r="38" ht="17.25">
      <c r="B38" s="7">
        <f t="shared" si="0"/>
        <v>36</v>
      </c>
    </row>
    <row r="39" ht="17.25">
      <c r="B39" s="7">
        <f t="shared" si="0"/>
        <v>37</v>
      </c>
    </row>
    <row r="40" ht="17.25">
      <c r="B40" s="7">
        <f t="shared" si="0"/>
        <v>38</v>
      </c>
    </row>
    <row r="41" ht="17.25">
      <c r="B41" s="7">
        <f t="shared" si="0"/>
        <v>39</v>
      </c>
    </row>
    <row r="42" ht="17.25">
      <c r="B42" s="7">
        <f t="shared" si="0"/>
        <v>40</v>
      </c>
    </row>
    <row r="43" ht="17.25">
      <c r="B43" s="7">
        <f t="shared" si="0"/>
        <v>41</v>
      </c>
    </row>
    <row r="44" ht="17.25">
      <c r="B44" s="7">
        <f t="shared" si="0"/>
        <v>42</v>
      </c>
    </row>
    <row r="45" ht="17.25">
      <c r="B45" s="7">
        <f t="shared" si="0"/>
        <v>43</v>
      </c>
    </row>
    <row r="46" ht="17.25">
      <c r="B46" s="7">
        <f t="shared" si="0"/>
        <v>44</v>
      </c>
    </row>
    <row r="47" ht="17.25">
      <c r="B47" s="7">
        <f t="shared" si="0"/>
        <v>45</v>
      </c>
    </row>
    <row r="48" ht="17.25">
      <c r="B48" s="7">
        <f t="shared" si="0"/>
        <v>46</v>
      </c>
    </row>
    <row r="49" ht="17.25">
      <c r="B49" s="7">
        <f t="shared" si="0"/>
        <v>47</v>
      </c>
    </row>
    <row r="50" ht="17.25">
      <c r="B50" s="7">
        <f t="shared" si="0"/>
        <v>48</v>
      </c>
    </row>
    <row r="51" ht="17.25">
      <c r="B51" s="7">
        <f t="shared" si="0"/>
        <v>49</v>
      </c>
    </row>
    <row r="52" ht="17.25">
      <c r="B52" s="7">
        <f t="shared" si="0"/>
        <v>50</v>
      </c>
    </row>
    <row r="53" ht="17.25">
      <c r="B53" s="7">
        <f t="shared" si="0"/>
        <v>51</v>
      </c>
    </row>
    <row r="54" ht="17.25">
      <c r="B54" s="7">
        <f t="shared" si="0"/>
        <v>52</v>
      </c>
    </row>
    <row r="55" ht="17.25">
      <c r="B55" s="7">
        <f t="shared" si="0"/>
        <v>53</v>
      </c>
    </row>
    <row r="56" ht="17.25">
      <c r="B56" s="7">
        <f t="shared" si="0"/>
        <v>54</v>
      </c>
    </row>
    <row r="57" ht="17.25">
      <c r="B57" s="7">
        <f t="shared" si="0"/>
        <v>55</v>
      </c>
    </row>
    <row r="58" ht="17.25">
      <c r="B58" s="7">
        <f t="shared" si="0"/>
        <v>56</v>
      </c>
    </row>
    <row r="59" ht="17.25">
      <c r="B59" s="7">
        <f t="shared" si="0"/>
        <v>57</v>
      </c>
    </row>
    <row r="60" ht="17.25">
      <c r="B60" s="7">
        <f t="shared" si="0"/>
        <v>58</v>
      </c>
    </row>
    <row r="61" ht="17.25">
      <c r="B61" s="7">
        <f t="shared" si="0"/>
        <v>59</v>
      </c>
    </row>
    <row r="62" ht="17.25">
      <c r="B62" s="7">
        <f t="shared" si="0"/>
        <v>60</v>
      </c>
    </row>
    <row r="63" ht="17.25">
      <c r="B63" s="7">
        <f t="shared" si="0"/>
        <v>61</v>
      </c>
    </row>
    <row r="64" ht="17.25">
      <c r="B64" s="7">
        <f t="shared" si="0"/>
        <v>62</v>
      </c>
    </row>
    <row r="65" ht="17.25">
      <c r="B65" s="7">
        <f t="shared" si="0"/>
        <v>63</v>
      </c>
    </row>
    <row r="66" ht="17.25">
      <c r="B66" s="7">
        <f t="shared" si="0"/>
        <v>64</v>
      </c>
    </row>
    <row r="67" ht="17.25">
      <c r="B67" s="7">
        <f t="shared" si="0"/>
        <v>65</v>
      </c>
    </row>
    <row r="68" ht="17.25">
      <c r="B68" s="7">
        <f t="shared" si="0"/>
        <v>66</v>
      </c>
    </row>
    <row r="69" ht="17.25">
      <c r="B69" s="7">
        <f aca="true" t="shared" si="1" ref="B69:B132">(B68+1)</f>
        <v>67</v>
      </c>
    </row>
    <row r="70" ht="17.25">
      <c r="B70" s="7">
        <f t="shared" si="1"/>
        <v>68</v>
      </c>
    </row>
    <row r="71" ht="17.25">
      <c r="B71" s="7">
        <f t="shared" si="1"/>
        <v>69</v>
      </c>
    </row>
    <row r="72" ht="17.25">
      <c r="B72" s="7">
        <f t="shared" si="1"/>
        <v>70</v>
      </c>
    </row>
    <row r="73" ht="17.25">
      <c r="B73" s="7">
        <f t="shared" si="1"/>
        <v>71</v>
      </c>
    </row>
    <row r="74" ht="17.25">
      <c r="B74" s="7">
        <f t="shared" si="1"/>
        <v>72</v>
      </c>
    </row>
    <row r="75" ht="17.25">
      <c r="B75" s="7">
        <f t="shared" si="1"/>
        <v>73</v>
      </c>
    </row>
    <row r="76" ht="17.25">
      <c r="B76" s="7">
        <f t="shared" si="1"/>
        <v>74</v>
      </c>
    </row>
    <row r="77" ht="17.25">
      <c r="B77" s="7">
        <f t="shared" si="1"/>
        <v>75</v>
      </c>
    </row>
    <row r="78" ht="17.25">
      <c r="B78" s="7">
        <f t="shared" si="1"/>
        <v>76</v>
      </c>
    </row>
    <row r="79" ht="17.25">
      <c r="B79" s="7">
        <f t="shared" si="1"/>
        <v>77</v>
      </c>
    </row>
    <row r="80" ht="17.25">
      <c r="B80" s="7">
        <f t="shared" si="1"/>
        <v>78</v>
      </c>
    </row>
    <row r="81" ht="17.25">
      <c r="B81" s="7">
        <f t="shared" si="1"/>
        <v>79</v>
      </c>
    </row>
    <row r="82" ht="17.25">
      <c r="B82" s="7">
        <f t="shared" si="1"/>
        <v>80</v>
      </c>
    </row>
    <row r="83" ht="17.25">
      <c r="B83" s="7">
        <f t="shared" si="1"/>
        <v>81</v>
      </c>
    </row>
    <row r="84" ht="17.25">
      <c r="B84" s="7">
        <f t="shared" si="1"/>
        <v>82</v>
      </c>
    </row>
    <row r="85" ht="17.25">
      <c r="B85" s="7">
        <f t="shared" si="1"/>
        <v>83</v>
      </c>
    </row>
    <row r="86" ht="17.25">
      <c r="B86" s="7">
        <f t="shared" si="1"/>
        <v>84</v>
      </c>
    </row>
    <row r="87" ht="17.25">
      <c r="B87" s="7">
        <f t="shared" si="1"/>
        <v>85</v>
      </c>
    </row>
    <row r="88" ht="17.25">
      <c r="B88" s="7">
        <f t="shared" si="1"/>
        <v>86</v>
      </c>
    </row>
    <row r="89" ht="17.25">
      <c r="B89" s="7">
        <f t="shared" si="1"/>
        <v>87</v>
      </c>
    </row>
    <row r="90" ht="17.25">
      <c r="B90" s="7">
        <f t="shared" si="1"/>
        <v>88</v>
      </c>
    </row>
    <row r="91" ht="17.25">
      <c r="B91" s="7">
        <f t="shared" si="1"/>
        <v>89</v>
      </c>
    </row>
    <row r="92" ht="17.25">
      <c r="B92" s="7">
        <f t="shared" si="1"/>
        <v>90</v>
      </c>
    </row>
    <row r="93" ht="17.25">
      <c r="B93" s="7">
        <f t="shared" si="1"/>
        <v>91</v>
      </c>
    </row>
    <row r="94" ht="17.25">
      <c r="B94" s="7">
        <f t="shared" si="1"/>
        <v>92</v>
      </c>
    </row>
    <row r="95" ht="17.25">
      <c r="B95" s="7">
        <f t="shared" si="1"/>
        <v>93</v>
      </c>
    </row>
    <row r="96" ht="17.25">
      <c r="B96" s="7">
        <f t="shared" si="1"/>
        <v>94</v>
      </c>
    </row>
    <row r="97" ht="17.25">
      <c r="B97" s="7">
        <f t="shared" si="1"/>
        <v>95</v>
      </c>
    </row>
    <row r="98" ht="17.25">
      <c r="B98" s="7">
        <f t="shared" si="1"/>
        <v>96</v>
      </c>
    </row>
    <row r="99" ht="17.25">
      <c r="B99" s="7">
        <f t="shared" si="1"/>
        <v>97</v>
      </c>
    </row>
    <row r="100" ht="17.25">
      <c r="B100" s="7">
        <f t="shared" si="1"/>
        <v>98</v>
      </c>
    </row>
    <row r="101" ht="17.25">
      <c r="B101" s="7">
        <f t="shared" si="1"/>
        <v>99</v>
      </c>
    </row>
    <row r="102" ht="17.25">
      <c r="B102" s="7">
        <f t="shared" si="1"/>
        <v>100</v>
      </c>
    </row>
    <row r="103" ht="17.25">
      <c r="B103" s="7">
        <f t="shared" si="1"/>
        <v>101</v>
      </c>
    </row>
    <row r="104" ht="17.25">
      <c r="B104" s="7">
        <f t="shared" si="1"/>
        <v>102</v>
      </c>
    </row>
    <row r="105" ht="17.25">
      <c r="B105" s="7">
        <f t="shared" si="1"/>
        <v>103</v>
      </c>
    </row>
    <row r="106" ht="17.25">
      <c r="B106" s="7">
        <f t="shared" si="1"/>
        <v>104</v>
      </c>
    </row>
    <row r="107" ht="17.25">
      <c r="B107" s="7">
        <f t="shared" si="1"/>
        <v>105</v>
      </c>
    </row>
    <row r="108" ht="17.25">
      <c r="B108" s="7">
        <f t="shared" si="1"/>
        <v>106</v>
      </c>
    </row>
    <row r="109" ht="17.25">
      <c r="B109" s="7">
        <f t="shared" si="1"/>
        <v>107</v>
      </c>
    </row>
    <row r="110" ht="17.25">
      <c r="B110" s="7">
        <f t="shared" si="1"/>
        <v>108</v>
      </c>
    </row>
    <row r="111" ht="17.25">
      <c r="B111" s="7">
        <f t="shared" si="1"/>
        <v>109</v>
      </c>
    </row>
    <row r="112" ht="17.25">
      <c r="B112" s="7">
        <f t="shared" si="1"/>
        <v>110</v>
      </c>
    </row>
    <row r="113" ht="17.25">
      <c r="B113" s="7">
        <f t="shared" si="1"/>
        <v>111</v>
      </c>
    </row>
    <row r="114" ht="17.25">
      <c r="B114" s="7">
        <f t="shared" si="1"/>
        <v>112</v>
      </c>
    </row>
    <row r="115" ht="17.25">
      <c r="B115" s="7">
        <f t="shared" si="1"/>
        <v>113</v>
      </c>
    </row>
    <row r="116" ht="17.25">
      <c r="B116" s="7">
        <f t="shared" si="1"/>
        <v>114</v>
      </c>
    </row>
    <row r="117" ht="17.25">
      <c r="B117" s="7">
        <f t="shared" si="1"/>
        <v>115</v>
      </c>
    </row>
    <row r="118" ht="17.25">
      <c r="B118" s="7">
        <f t="shared" si="1"/>
        <v>116</v>
      </c>
    </row>
    <row r="119" ht="17.25">
      <c r="B119" s="7">
        <f t="shared" si="1"/>
        <v>117</v>
      </c>
    </row>
    <row r="120" ht="17.25">
      <c r="B120" s="7">
        <f t="shared" si="1"/>
        <v>118</v>
      </c>
    </row>
    <row r="121" ht="17.25">
      <c r="B121" s="7">
        <f t="shared" si="1"/>
        <v>119</v>
      </c>
    </row>
    <row r="122" ht="17.25">
      <c r="B122" s="7">
        <f t="shared" si="1"/>
        <v>120</v>
      </c>
    </row>
    <row r="123" ht="17.25">
      <c r="B123" s="7">
        <f t="shared" si="1"/>
        <v>121</v>
      </c>
    </row>
    <row r="124" ht="17.25">
      <c r="B124" s="7">
        <f t="shared" si="1"/>
        <v>122</v>
      </c>
    </row>
    <row r="125" ht="17.25">
      <c r="B125" s="7">
        <f t="shared" si="1"/>
        <v>123</v>
      </c>
    </row>
    <row r="126" ht="17.25">
      <c r="B126" s="7">
        <f t="shared" si="1"/>
        <v>124</v>
      </c>
    </row>
    <row r="127" ht="17.25">
      <c r="B127" s="7">
        <f t="shared" si="1"/>
        <v>125</v>
      </c>
    </row>
    <row r="128" ht="17.25">
      <c r="B128" s="7">
        <f t="shared" si="1"/>
        <v>126</v>
      </c>
    </row>
    <row r="129" ht="17.25">
      <c r="B129" s="7">
        <f t="shared" si="1"/>
        <v>127</v>
      </c>
    </row>
    <row r="130" ht="17.25">
      <c r="B130" s="7">
        <f t="shared" si="1"/>
        <v>128</v>
      </c>
    </row>
    <row r="131" ht="17.25">
      <c r="B131" s="7">
        <f t="shared" si="1"/>
        <v>129</v>
      </c>
    </row>
    <row r="132" ht="17.25">
      <c r="B132" s="7">
        <f t="shared" si="1"/>
        <v>130</v>
      </c>
    </row>
    <row r="133" ht="17.25">
      <c r="B133" s="7">
        <f aca="true" t="shared" si="2" ref="B133:B196">(B132+1)</f>
        <v>131</v>
      </c>
    </row>
    <row r="134" ht="17.25">
      <c r="B134" s="7">
        <f t="shared" si="2"/>
        <v>132</v>
      </c>
    </row>
    <row r="135" ht="17.25">
      <c r="B135" s="7">
        <f t="shared" si="2"/>
        <v>133</v>
      </c>
    </row>
    <row r="136" ht="17.25">
      <c r="B136" s="7">
        <f t="shared" si="2"/>
        <v>134</v>
      </c>
    </row>
    <row r="137" ht="17.25">
      <c r="B137" s="7">
        <f t="shared" si="2"/>
        <v>135</v>
      </c>
    </row>
    <row r="138" ht="17.25">
      <c r="B138" s="7">
        <f t="shared" si="2"/>
        <v>136</v>
      </c>
    </row>
    <row r="139" ht="17.25">
      <c r="B139" s="7">
        <f t="shared" si="2"/>
        <v>137</v>
      </c>
    </row>
    <row r="140" ht="17.25">
      <c r="B140" s="7">
        <f t="shared" si="2"/>
        <v>138</v>
      </c>
    </row>
    <row r="141" ht="17.25">
      <c r="B141" s="7">
        <f t="shared" si="2"/>
        <v>139</v>
      </c>
    </row>
    <row r="142" ht="17.25">
      <c r="B142" s="7">
        <f t="shared" si="2"/>
        <v>140</v>
      </c>
    </row>
    <row r="143" ht="17.25">
      <c r="B143" s="7">
        <f t="shared" si="2"/>
        <v>141</v>
      </c>
    </row>
    <row r="144" ht="17.25">
      <c r="B144" s="7">
        <f t="shared" si="2"/>
        <v>142</v>
      </c>
    </row>
    <row r="145" ht="17.25">
      <c r="B145" s="7">
        <f t="shared" si="2"/>
        <v>143</v>
      </c>
    </row>
    <row r="146" ht="17.25">
      <c r="B146" s="7">
        <f t="shared" si="2"/>
        <v>144</v>
      </c>
    </row>
    <row r="147" ht="17.25">
      <c r="B147" s="7">
        <f t="shared" si="2"/>
        <v>145</v>
      </c>
    </row>
    <row r="148" ht="17.25">
      <c r="B148" s="7">
        <f t="shared" si="2"/>
        <v>146</v>
      </c>
    </row>
    <row r="149" ht="17.25">
      <c r="B149" s="7">
        <f t="shared" si="2"/>
        <v>147</v>
      </c>
    </row>
    <row r="150" ht="17.25">
      <c r="B150" s="7">
        <f t="shared" si="2"/>
        <v>148</v>
      </c>
    </row>
    <row r="151" ht="17.25">
      <c r="B151" s="7">
        <f t="shared" si="2"/>
        <v>149</v>
      </c>
    </row>
    <row r="152" ht="17.25">
      <c r="B152" s="7">
        <f t="shared" si="2"/>
        <v>150</v>
      </c>
    </row>
    <row r="153" ht="17.25">
      <c r="B153" s="7">
        <f t="shared" si="2"/>
        <v>151</v>
      </c>
    </row>
    <row r="154" ht="17.25">
      <c r="B154" s="7">
        <f t="shared" si="2"/>
        <v>152</v>
      </c>
    </row>
    <row r="155" ht="17.25">
      <c r="B155" s="7">
        <f t="shared" si="2"/>
        <v>153</v>
      </c>
    </row>
    <row r="156" ht="17.25">
      <c r="B156" s="7">
        <f t="shared" si="2"/>
        <v>154</v>
      </c>
    </row>
    <row r="157" ht="17.25">
      <c r="B157" s="7">
        <f t="shared" si="2"/>
        <v>155</v>
      </c>
    </row>
    <row r="158" ht="17.25">
      <c r="B158" s="7">
        <f t="shared" si="2"/>
        <v>156</v>
      </c>
    </row>
    <row r="159" ht="17.25">
      <c r="B159" s="7">
        <f t="shared" si="2"/>
        <v>157</v>
      </c>
    </row>
    <row r="160" ht="17.25">
      <c r="B160" s="7">
        <f t="shared" si="2"/>
        <v>158</v>
      </c>
    </row>
    <row r="161" ht="17.25">
      <c r="B161" s="7">
        <f t="shared" si="2"/>
        <v>159</v>
      </c>
    </row>
    <row r="162" ht="17.25">
      <c r="B162" s="7">
        <f t="shared" si="2"/>
        <v>160</v>
      </c>
    </row>
    <row r="163" ht="17.25">
      <c r="B163" s="7">
        <f t="shared" si="2"/>
        <v>161</v>
      </c>
    </row>
    <row r="164" ht="17.25">
      <c r="B164" s="7">
        <f t="shared" si="2"/>
        <v>162</v>
      </c>
    </row>
    <row r="165" ht="17.25">
      <c r="B165" s="7">
        <f t="shared" si="2"/>
        <v>163</v>
      </c>
    </row>
    <row r="166" ht="17.25">
      <c r="B166" s="7">
        <f t="shared" si="2"/>
        <v>164</v>
      </c>
    </row>
    <row r="167" ht="17.25">
      <c r="B167" s="7">
        <f t="shared" si="2"/>
        <v>165</v>
      </c>
    </row>
    <row r="168" ht="17.25">
      <c r="B168" s="7">
        <f t="shared" si="2"/>
        <v>166</v>
      </c>
    </row>
    <row r="169" ht="17.25">
      <c r="B169" s="7">
        <f t="shared" si="2"/>
        <v>167</v>
      </c>
    </row>
    <row r="170" ht="17.25">
      <c r="B170" s="7">
        <f t="shared" si="2"/>
        <v>168</v>
      </c>
    </row>
    <row r="171" ht="17.25">
      <c r="B171" s="7">
        <f t="shared" si="2"/>
        <v>169</v>
      </c>
    </row>
    <row r="172" ht="17.25">
      <c r="B172" s="7">
        <f t="shared" si="2"/>
        <v>170</v>
      </c>
    </row>
    <row r="173" ht="17.25">
      <c r="B173" s="7">
        <f t="shared" si="2"/>
        <v>171</v>
      </c>
    </row>
    <row r="174" ht="17.25">
      <c r="B174" s="7">
        <f t="shared" si="2"/>
        <v>172</v>
      </c>
    </row>
    <row r="175" ht="17.25">
      <c r="B175" s="7">
        <f t="shared" si="2"/>
        <v>173</v>
      </c>
    </row>
    <row r="176" ht="17.25">
      <c r="B176" s="7">
        <f t="shared" si="2"/>
        <v>174</v>
      </c>
    </row>
    <row r="177" ht="17.25">
      <c r="B177" s="7">
        <f t="shared" si="2"/>
        <v>175</v>
      </c>
    </row>
    <row r="178" ht="17.25">
      <c r="B178" s="7">
        <f t="shared" si="2"/>
        <v>176</v>
      </c>
    </row>
    <row r="179" ht="17.25">
      <c r="B179" s="7">
        <f t="shared" si="2"/>
        <v>177</v>
      </c>
    </row>
    <row r="180" ht="17.25">
      <c r="B180" s="7">
        <f t="shared" si="2"/>
        <v>178</v>
      </c>
    </row>
    <row r="181" ht="17.25">
      <c r="B181" s="7">
        <f t="shared" si="2"/>
        <v>179</v>
      </c>
    </row>
    <row r="182" ht="17.25">
      <c r="B182" s="7">
        <f t="shared" si="2"/>
        <v>180</v>
      </c>
    </row>
    <row r="183" ht="17.25">
      <c r="B183" s="7">
        <f t="shared" si="2"/>
        <v>181</v>
      </c>
    </row>
    <row r="184" ht="17.25">
      <c r="B184" s="7">
        <f t="shared" si="2"/>
        <v>182</v>
      </c>
    </row>
    <row r="185" ht="17.25">
      <c r="B185" s="7">
        <f t="shared" si="2"/>
        <v>183</v>
      </c>
    </row>
    <row r="186" ht="17.25">
      <c r="B186" s="7">
        <f t="shared" si="2"/>
        <v>184</v>
      </c>
    </row>
    <row r="187" ht="17.25">
      <c r="B187" s="7">
        <f t="shared" si="2"/>
        <v>185</v>
      </c>
    </row>
    <row r="188" ht="17.25">
      <c r="B188" s="7">
        <f t="shared" si="2"/>
        <v>186</v>
      </c>
    </row>
    <row r="189" ht="17.25">
      <c r="B189" s="7">
        <f t="shared" si="2"/>
        <v>187</v>
      </c>
    </row>
    <row r="190" ht="17.25">
      <c r="B190" s="7">
        <f t="shared" si="2"/>
        <v>188</v>
      </c>
    </row>
    <row r="191" ht="17.25">
      <c r="B191" s="7">
        <f t="shared" si="2"/>
        <v>189</v>
      </c>
    </row>
    <row r="192" ht="17.25">
      <c r="B192" s="7">
        <f t="shared" si="2"/>
        <v>190</v>
      </c>
    </row>
    <row r="193" ht="17.25">
      <c r="B193" s="7">
        <f t="shared" si="2"/>
        <v>191</v>
      </c>
    </row>
    <row r="194" ht="17.25">
      <c r="B194" s="7">
        <f t="shared" si="2"/>
        <v>192</v>
      </c>
    </row>
    <row r="195" ht="17.25">
      <c r="B195" s="7">
        <f t="shared" si="2"/>
        <v>193</v>
      </c>
    </row>
    <row r="196" ht="17.25">
      <c r="B196" s="7">
        <f t="shared" si="2"/>
        <v>194</v>
      </c>
    </row>
    <row r="197" ht="17.25">
      <c r="B197" s="7">
        <f aca="true" t="shared" si="3" ref="B197:B260">(B196+1)</f>
        <v>195</v>
      </c>
    </row>
    <row r="198" ht="17.25">
      <c r="B198" s="7">
        <f t="shared" si="3"/>
        <v>196</v>
      </c>
    </row>
    <row r="199" ht="17.25">
      <c r="B199" s="7">
        <f t="shared" si="3"/>
        <v>197</v>
      </c>
    </row>
    <row r="200" ht="17.25">
      <c r="B200" s="7">
        <f t="shared" si="3"/>
        <v>198</v>
      </c>
    </row>
    <row r="201" ht="17.25">
      <c r="B201" s="7">
        <f t="shared" si="3"/>
        <v>199</v>
      </c>
    </row>
    <row r="202" ht="17.25">
      <c r="B202" s="7">
        <f t="shared" si="3"/>
        <v>200</v>
      </c>
    </row>
    <row r="203" ht="17.25">
      <c r="B203" s="7">
        <f t="shared" si="3"/>
        <v>201</v>
      </c>
    </row>
    <row r="204" ht="17.25">
      <c r="B204" s="7">
        <f t="shared" si="3"/>
        <v>202</v>
      </c>
    </row>
    <row r="205" ht="17.25">
      <c r="B205" s="7">
        <f t="shared" si="3"/>
        <v>203</v>
      </c>
    </row>
    <row r="206" ht="17.25">
      <c r="B206" s="7">
        <f t="shared" si="3"/>
        <v>204</v>
      </c>
    </row>
    <row r="207" ht="17.25">
      <c r="B207" s="7">
        <f t="shared" si="3"/>
        <v>205</v>
      </c>
    </row>
    <row r="208" ht="17.25">
      <c r="B208" s="7">
        <f t="shared" si="3"/>
        <v>206</v>
      </c>
    </row>
    <row r="209" ht="17.25">
      <c r="B209" s="7">
        <f t="shared" si="3"/>
        <v>207</v>
      </c>
    </row>
    <row r="210" ht="17.25">
      <c r="B210" s="7">
        <f t="shared" si="3"/>
        <v>208</v>
      </c>
    </row>
    <row r="211" ht="17.25">
      <c r="B211" s="7">
        <f t="shared" si="3"/>
        <v>209</v>
      </c>
    </row>
    <row r="212" ht="17.25">
      <c r="B212" s="7">
        <f t="shared" si="3"/>
        <v>210</v>
      </c>
    </row>
    <row r="213" ht="17.25">
      <c r="B213" s="7">
        <f t="shared" si="3"/>
        <v>211</v>
      </c>
    </row>
    <row r="214" ht="17.25">
      <c r="B214" s="7">
        <f t="shared" si="3"/>
        <v>212</v>
      </c>
    </row>
    <row r="215" ht="17.25">
      <c r="B215" s="7">
        <f t="shared" si="3"/>
        <v>213</v>
      </c>
    </row>
    <row r="216" ht="17.25">
      <c r="B216" s="7">
        <f t="shared" si="3"/>
        <v>214</v>
      </c>
    </row>
    <row r="217" ht="17.25">
      <c r="B217" s="7">
        <f t="shared" si="3"/>
        <v>215</v>
      </c>
    </row>
    <row r="218" ht="17.25">
      <c r="B218" s="7">
        <f t="shared" si="3"/>
        <v>216</v>
      </c>
    </row>
    <row r="219" ht="17.25">
      <c r="B219" s="7">
        <f t="shared" si="3"/>
        <v>217</v>
      </c>
    </row>
    <row r="220" ht="17.25">
      <c r="B220" s="7">
        <f t="shared" si="3"/>
        <v>218</v>
      </c>
    </row>
    <row r="221" ht="17.25">
      <c r="B221" s="7">
        <f t="shared" si="3"/>
        <v>219</v>
      </c>
    </row>
    <row r="222" ht="17.25">
      <c r="B222" s="7">
        <f t="shared" si="3"/>
        <v>220</v>
      </c>
    </row>
    <row r="223" ht="17.25">
      <c r="B223" s="7">
        <f t="shared" si="3"/>
        <v>221</v>
      </c>
    </row>
    <row r="224" ht="17.25">
      <c r="B224" s="7">
        <f t="shared" si="3"/>
        <v>222</v>
      </c>
    </row>
    <row r="225" ht="17.25">
      <c r="B225" s="7">
        <f t="shared" si="3"/>
        <v>223</v>
      </c>
    </row>
    <row r="226" ht="17.25">
      <c r="B226" s="7">
        <f t="shared" si="3"/>
        <v>224</v>
      </c>
    </row>
    <row r="227" ht="17.25">
      <c r="B227" s="7">
        <f t="shared" si="3"/>
        <v>225</v>
      </c>
    </row>
    <row r="228" ht="17.25">
      <c r="B228" s="7">
        <f t="shared" si="3"/>
        <v>226</v>
      </c>
    </row>
    <row r="229" ht="17.25">
      <c r="B229" s="7">
        <f t="shared" si="3"/>
        <v>227</v>
      </c>
    </row>
    <row r="230" ht="17.25">
      <c r="B230" s="7">
        <f t="shared" si="3"/>
        <v>228</v>
      </c>
    </row>
    <row r="231" ht="17.25">
      <c r="B231" s="7">
        <f t="shared" si="3"/>
        <v>229</v>
      </c>
    </row>
    <row r="232" ht="17.25">
      <c r="B232" s="7">
        <f t="shared" si="3"/>
        <v>230</v>
      </c>
    </row>
    <row r="233" ht="17.25">
      <c r="B233" s="7">
        <f t="shared" si="3"/>
        <v>231</v>
      </c>
    </row>
    <row r="234" ht="17.25">
      <c r="B234" s="7">
        <f t="shared" si="3"/>
        <v>232</v>
      </c>
    </row>
    <row r="235" ht="17.25">
      <c r="B235" s="7">
        <f t="shared" si="3"/>
        <v>233</v>
      </c>
    </row>
    <row r="236" ht="17.25">
      <c r="B236" s="7">
        <f t="shared" si="3"/>
        <v>234</v>
      </c>
    </row>
    <row r="237" ht="17.25">
      <c r="B237" s="7">
        <f t="shared" si="3"/>
        <v>235</v>
      </c>
    </row>
    <row r="238" ht="17.25">
      <c r="B238" s="7">
        <f t="shared" si="3"/>
        <v>236</v>
      </c>
    </row>
    <row r="239" ht="17.25">
      <c r="B239" s="7">
        <f t="shared" si="3"/>
        <v>237</v>
      </c>
    </row>
    <row r="240" ht="17.25">
      <c r="B240" s="7">
        <f t="shared" si="3"/>
        <v>238</v>
      </c>
    </row>
    <row r="241" ht="17.25">
      <c r="B241" s="7">
        <f t="shared" si="3"/>
        <v>239</v>
      </c>
    </row>
    <row r="242" ht="17.25">
      <c r="B242" s="7">
        <f t="shared" si="3"/>
        <v>240</v>
      </c>
    </row>
    <row r="243" ht="17.25">
      <c r="B243" s="7">
        <f t="shared" si="3"/>
        <v>241</v>
      </c>
    </row>
    <row r="244" ht="17.25">
      <c r="B244" s="7">
        <f t="shared" si="3"/>
        <v>242</v>
      </c>
    </row>
    <row r="245" ht="17.25">
      <c r="B245" s="7">
        <f t="shared" si="3"/>
        <v>243</v>
      </c>
    </row>
    <row r="246" ht="17.25">
      <c r="B246" s="7">
        <f t="shared" si="3"/>
        <v>244</v>
      </c>
    </row>
    <row r="247" ht="17.25">
      <c r="B247" s="7">
        <f t="shared" si="3"/>
        <v>245</v>
      </c>
    </row>
    <row r="248" ht="17.25">
      <c r="B248" s="7">
        <f t="shared" si="3"/>
        <v>246</v>
      </c>
    </row>
    <row r="249" ht="17.25">
      <c r="B249" s="7">
        <f t="shared" si="3"/>
        <v>247</v>
      </c>
    </row>
    <row r="250" ht="17.25">
      <c r="B250" s="7">
        <f t="shared" si="3"/>
        <v>248</v>
      </c>
    </row>
    <row r="251" ht="17.25">
      <c r="B251" s="7">
        <f t="shared" si="3"/>
        <v>249</v>
      </c>
    </row>
    <row r="252" ht="17.25">
      <c r="B252" s="7">
        <f t="shared" si="3"/>
        <v>250</v>
      </c>
    </row>
    <row r="253" ht="17.25">
      <c r="B253" s="7">
        <f t="shared" si="3"/>
        <v>251</v>
      </c>
    </row>
    <row r="254" ht="17.25">
      <c r="B254" s="7">
        <f t="shared" si="3"/>
        <v>252</v>
      </c>
    </row>
    <row r="255" ht="17.25">
      <c r="B255" s="7">
        <f t="shared" si="3"/>
        <v>253</v>
      </c>
    </row>
    <row r="256" ht="17.25">
      <c r="B256" s="7">
        <f t="shared" si="3"/>
        <v>254</v>
      </c>
    </row>
    <row r="257" ht="17.25">
      <c r="B257" s="7">
        <f t="shared" si="3"/>
        <v>255</v>
      </c>
    </row>
    <row r="258" ht="17.25">
      <c r="B258" s="7">
        <f t="shared" si="3"/>
        <v>256</v>
      </c>
    </row>
    <row r="259" ht="17.25">
      <c r="B259" s="7">
        <f t="shared" si="3"/>
        <v>257</v>
      </c>
    </row>
    <row r="260" ht="17.25">
      <c r="B260" s="7">
        <f t="shared" si="3"/>
        <v>258</v>
      </c>
    </row>
    <row r="261" ht="17.25">
      <c r="B261" s="7">
        <f aca="true" t="shared" si="4" ref="B261:B288">(B260+1)</f>
        <v>259</v>
      </c>
    </row>
    <row r="262" ht="17.25">
      <c r="B262" s="7">
        <f t="shared" si="4"/>
        <v>260</v>
      </c>
    </row>
    <row r="263" ht="17.25">
      <c r="B263" s="7">
        <f t="shared" si="4"/>
        <v>261</v>
      </c>
    </row>
    <row r="264" ht="17.25">
      <c r="B264" s="7">
        <f t="shared" si="4"/>
        <v>262</v>
      </c>
    </row>
    <row r="265" ht="17.25">
      <c r="B265" s="7">
        <f t="shared" si="4"/>
        <v>263</v>
      </c>
    </row>
    <row r="266" ht="17.25">
      <c r="B266" s="7">
        <f t="shared" si="4"/>
        <v>264</v>
      </c>
    </row>
    <row r="267" ht="17.25">
      <c r="B267" s="7">
        <f t="shared" si="4"/>
        <v>265</v>
      </c>
    </row>
    <row r="268" ht="17.25">
      <c r="B268" s="7">
        <f t="shared" si="4"/>
        <v>266</v>
      </c>
    </row>
    <row r="269" ht="17.25">
      <c r="B269" s="7">
        <f t="shared" si="4"/>
        <v>267</v>
      </c>
    </row>
    <row r="270" ht="17.25">
      <c r="B270" s="7">
        <f t="shared" si="4"/>
        <v>268</v>
      </c>
    </row>
    <row r="271" ht="17.25">
      <c r="B271" s="7">
        <f t="shared" si="4"/>
        <v>269</v>
      </c>
    </row>
    <row r="272" ht="17.25">
      <c r="B272" s="7">
        <f t="shared" si="4"/>
        <v>270</v>
      </c>
    </row>
    <row r="273" ht="17.25">
      <c r="B273" s="7">
        <f t="shared" si="4"/>
        <v>271</v>
      </c>
    </row>
    <row r="274" ht="17.25">
      <c r="B274" s="7">
        <f t="shared" si="4"/>
        <v>272</v>
      </c>
    </row>
    <row r="275" ht="17.25">
      <c r="B275" s="7">
        <f t="shared" si="4"/>
        <v>273</v>
      </c>
    </row>
    <row r="276" ht="17.25">
      <c r="B276" s="7">
        <f t="shared" si="4"/>
        <v>274</v>
      </c>
    </row>
    <row r="277" ht="17.25">
      <c r="B277" s="7">
        <f t="shared" si="4"/>
        <v>275</v>
      </c>
    </row>
    <row r="278" ht="17.25">
      <c r="B278" s="7">
        <f t="shared" si="4"/>
        <v>276</v>
      </c>
    </row>
    <row r="279" ht="17.25">
      <c r="B279" s="7">
        <f t="shared" si="4"/>
        <v>277</v>
      </c>
    </row>
    <row r="280" ht="17.25">
      <c r="B280" s="7">
        <f t="shared" si="4"/>
        <v>278</v>
      </c>
    </row>
    <row r="281" ht="17.25">
      <c r="B281" s="7">
        <f t="shared" si="4"/>
        <v>279</v>
      </c>
    </row>
    <row r="282" ht="17.25">
      <c r="B282" s="7">
        <f t="shared" si="4"/>
        <v>280</v>
      </c>
    </row>
    <row r="283" ht="17.25">
      <c r="B283" s="7">
        <f t="shared" si="4"/>
        <v>281</v>
      </c>
    </row>
    <row r="284" ht="17.25">
      <c r="B284" s="7">
        <f t="shared" si="4"/>
        <v>282</v>
      </c>
    </row>
    <row r="285" ht="17.25">
      <c r="B285" s="7">
        <f t="shared" si="4"/>
        <v>283</v>
      </c>
    </row>
    <row r="286" ht="17.25">
      <c r="B286" s="7">
        <f t="shared" si="4"/>
        <v>284</v>
      </c>
    </row>
    <row r="287" ht="17.25">
      <c r="B287" s="7">
        <f t="shared" si="4"/>
        <v>285</v>
      </c>
    </row>
    <row r="288" ht="17.25">
      <c r="B288" s="7">
        <f t="shared" si="4"/>
        <v>286</v>
      </c>
    </row>
    <row r="289" ht="17.25">
      <c r="B289" s="7"/>
    </row>
    <row r="290" ht="17.25">
      <c r="B290" s="7"/>
    </row>
    <row r="291" ht="17.25">
      <c r="B291" s="7"/>
    </row>
    <row r="292" ht="17.25">
      <c r="B292" s="7"/>
    </row>
    <row r="293" ht="17.25">
      <c r="B293" s="7"/>
    </row>
    <row r="294" ht="17.25">
      <c r="B294" s="7"/>
    </row>
    <row r="295" ht="17.25">
      <c r="B295" s="7"/>
    </row>
    <row r="296" ht="17.25">
      <c r="B296" s="7"/>
    </row>
    <row r="297" ht="17.25">
      <c r="B297" s="7"/>
    </row>
    <row r="298" ht="17.25">
      <c r="B298" s="7"/>
    </row>
    <row r="299" ht="17.25">
      <c r="B299" s="7"/>
    </row>
    <row r="300" ht="17.25">
      <c r="B300" s="7"/>
    </row>
    <row r="301" ht="17.25">
      <c r="B301" s="7"/>
    </row>
    <row r="302" ht="17.25">
      <c r="B302" s="7"/>
    </row>
    <row r="303" ht="17.25">
      <c r="B303" s="7"/>
    </row>
    <row r="304" ht="17.25">
      <c r="B304" s="7"/>
    </row>
    <row r="305" ht="17.25">
      <c r="B305" s="7"/>
    </row>
    <row r="306" ht="17.25">
      <c r="B306" s="7"/>
    </row>
    <row r="307" ht="17.25">
      <c r="B307" s="7"/>
    </row>
    <row r="308" ht="17.25">
      <c r="B308" s="7"/>
    </row>
    <row r="309" ht="17.25">
      <c r="B309" s="7"/>
    </row>
    <row r="310" ht="17.25">
      <c r="B310" s="7"/>
    </row>
    <row r="311" ht="17.25">
      <c r="B311" s="7"/>
    </row>
    <row r="312" ht="17.25">
      <c r="B312" s="7"/>
    </row>
    <row r="313" ht="17.25">
      <c r="B313" s="7"/>
    </row>
    <row r="314" ht="17.25">
      <c r="B314" s="7"/>
    </row>
    <row r="315" ht="17.25">
      <c r="B315" s="7"/>
    </row>
    <row r="316" ht="17.25">
      <c r="B316" s="7"/>
    </row>
    <row r="317" ht="17.25">
      <c r="B317" s="7"/>
    </row>
    <row r="318" ht="17.25">
      <c r="B318" s="7"/>
    </row>
    <row r="319" ht="17.25">
      <c r="B319" s="7"/>
    </row>
    <row r="320" ht="17.25">
      <c r="B320" s="7"/>
    </row>
    <row r="321" ht="17.25">
      <c r="B321" s="7"/>
    </row>
    <row r="322" ht="17.25">
      <c r="B322" s="7"/>
    </row>
    <row r="323" ht="17.25">
      <c r="B323" s="7"/>
    </row>
    <row r="324" ht="17.25">
      <c r="B324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1"/>
  <sheetViews>
    <sheetView workbookViewId="0" topLeftCell="A184">
      <selection activeCell="E195" sqref="E195"/>
    </sheetView>
  </sheetViews>
  <sheetFormatPr defaultColWidth="9.140625" defaultRowHeight="12.75"/>
  <cols>
    <col min="1" max="1" width="11.140625" style="1" customWidth="1"/>
    <col min="2" max="2" width="13.57421875" style="1" customWidth="1"/>
    <col min="3" max="3" width="12.421875" style="8" customWidth="1"/>
    <col min="4" max="4" width="8.8515625" style="10" customWidth="1"/>
  </cols>
  <sheetData>
    <row r="1" spans="1:5" s="3" customFormat="1" ht="15">
      <c r="A1" s="1" t="s">
        <v>0</v>
      </c>
      <c r="B1" s="1" t="s">
        <v>1</v>
      </c>
      <c r="C1" s="8" t="s">
        <v>2</v>
      </c>
      <c r="D1" s="9"/>
      <c r="E1" s="2"/>
    </row>
    <row r="2" spans="1:3" ht="15">
      <c r="A2" s="1" t="s">
        <v>3</v>
      </c>
      <c r="B2" s="1" t="s">
        <v>23</v>
      </c>
      <c r="C2" s="8">
        <v>29.8751</v>
      </c>
    </row>
    <row r="3" spans="1:3" ht="15">
      <c r="A3" s="1" t="s">
        <v>3</v>
      </c>
      <c r="B3" s="1" t="s">
        <v>24</v>
      </c>
      <c r="C3" s="8">
        <v>0.034</v>
      </c>
    </row>
    <row r="4" spans="1:3" ht="15">
      <c r="A4" s="1" t="s">
        <v>4</v>
      </c>
      <c r="B4" s="1" t="s">
        <v>23</v>
      </c>
      <c r="C4" s="8" t="s">
        <v>26</v>
      </c>
    </row>
    <row r="5" spans="1:3" ht="15">
      <c r="A5" s="1" t="s">
        <v>4</v>
      </c>
      <c r="B5" s="1" t="s">
        <v>25</v>
      </c>
      <c r="C5" s="8">
        <v>12.5732</v>
      </c>
    </row>
    <row r="6" spans="1:3" ht="15">
      <c r="A6" s="1" t="s">
        <v>4</v>
      </c>
      <c r="B6" s="1" t="s">
        <v>24</v>
      </c>
      <c r="C6" s="8">
        <v>0.0151</v>
      </c>
    </row>
    <row r="7" spans="1:3" ht="15">
      <c r="A7" s="1" t="s">
        <v>5</v>
      </c>
      <c r="B7" s="1" t="s">
        <v>27</v>
      </c>
      <c r="C7" s="8">
        <v>2.769</v>
      </c>
    </row>
    <row r="8" spans="1:3" ht="15">
      <c r="A8" s="1" t="s">
        <v>5</v>
      </c>
      <c r="B8" s="1" t="s">
        <v>24</v>
      </c>
      <c r="C8" s="8">
        <v>0.0477</v>
      </c>
    </row>
    <row r="9" spans="1:3" ht="15">
      <c r="A9" s="1" t="s">
        <v>5</v>
      </c>
      <c r="B9" s="1" t="s">
        <v>25</v>
      </c>
      <c r="C9" s="8">
        <v>32.7561</v>
      </c>
    </row>
    <row r="10" spans="1:3" ht="15">
      <c r="A10" s="1" t="s">
        <v>6</v>
      </c>
      <c r="B10" s="1" t="s">
        <v>24</v>
      </c>
      <c r="C10" s="8">
        <v>0.0141</v>
      </c>
    </row>
    <row r="11" spans="1:3" ht="15">
      <c r="A11" s="1" t="s">
        <v>6</v>
      </c>
      <c r="B11" s="1" t="s">
        <v>23</v>
      </c>
      <c r="C11" s="8">
        <v>5.7712</v>
      </c>
    </row>
    <row r="12" spans="1:3" ht="15">
      <c r="A12" s="1" t="s">
        <v>7</v>
      </c>
      <c r="B12" s="1" t="s">
        <v>28</v>
      </c>
      <c r="C12" s="8">
        <v>67.7005</v>
      </c>
    </row>
    <row r="13" spans="1:3" ht="15">
      <c r="A13" s="1" t="s">
        <v>8</v>
      </c>
      <c r="B13" s="1" t="s">
        <v>25</v>
      </c>
      <c r="C13" s="8">
        <v>13.6853</v>
      </c>
    </row>
    <row r="14" spans="1:3" ht="15">
      <c r="A14" s="1" t="s">
        <v>9</v>
      </c>
      <c r="B14" s="1" t="s">
        <v>25</v>
      </c>
      <c r="C14" s="8">
        <v>36.7053</v>
      </c>
    </row>
    <row r="15" spans="1:3" ht="15">
      <c r="A15" s="1" t="s">
        <v>9</v>
      </c>
      <c r="B15" s="1" t="s">
        <v>27</v>
      </c>
      <c r="C15" s="8">
        <v>0.6621</v>
      </c>
    </row>
    <row r="16" spans="1:3" ht="15">
      <c r="A16" s="1" t="s">
        <v>9</v>
      </c>
      <c r="B16" s="1" t="s">
        <v>29</v>
      </c>
      <c r="C16" s="8" t="s">
        <v>26</v>
      </c>
    </row>
    <row r="17" spans="1:3" ht="15">
      <c r="A17" s="1" t="s">
        <v>11</v>
      </c>
      <c r="B17" s="1" t="s">
        <v>25</v>
      </c>
      <c r="C17" s="8">
        <v>9.802</v>
      </c>
    </row>
    <row r="18" spans="1:3" ht="15">
      <c r="A18" s="1" t="s">
        <v>11</v>
      </c>
      <c r="B18" s="1" t="s">
        <v>24</v>
      </c>
      <c r="C18" s="8">
        <v>0.0089</v>
      </c>
    </row>
    <row r="19" spans="1:3" ht="15">
      <c r="A19" s="1" t="s">
        <v>11</v>
      </c>
      <c r="B19" s="1" t="s">
        <v>30</v>
      </c>
      <c r="C19" s="8" t="s">
        <v>26</v>
      </c>
    </row>
    <row r="20" spans="1:3" ht="15">
      <c r="A20" s="1" t="s">
        <v>10</v>
      </c>
      <c r="B20" s="1" t="s">
        <v>25</v>
      </c>
      <c r="C20" s="8">
        <v>20.6139</v>
      </c>
    </row>
    <row r="21" spans="1:3" ht="15">
      <c r="A21" s="1" t="s">
        <v>10</v>
      </c>
      <c r="B21" s="1" t="s">
        <v>24</v>
      </c>
      <c r="C21" s="8" t="s">
        <v>26</v>
      </c>
    </row>
    <row r="22" spans="1:3" ht="15">
      <c r="A22" s="1" t="s">
        <v>10</v>
      </c>
      <c r="B22" s="1" t="s">
        <v>29</v>
      </c>
      <c r="C22" s="8" t="s">
        <v>26</v>
      </c>
    </row>
    <row r="23" spans="1:3" ht="15">
      <c r="A23" s="1" t="s">
        <v>12</v>
      </c>
      <c r="B23" s="1" t="s">
        <v>31</v>
      </c>
      <c r="C23" s="8" t="s">
        <v>31</v>
      </c>
    </row>
    <row r="24" spans="1:3" ht="15">
      <c r="A24" s="1" t="s">
        <v>13</v>
      </c>
      <c r="B24" s="1" t="s">
        <v>32</v>
      </c>
      <c r="C24" s="8">
        <v>6.8758</v>
      </c>
    </row>
    <row r="25" spans="1:3" ht="15">
      <c r="A25" s="1" t="s">
        <v>13</v>
      </c>
      <c r="B25" s="1" t="s">
        <v>23</v>
      </c>
      <c r="C25" s="8">
        <v>14.4409</v>
      </c>
    </row>
    <row r="26" spans="1:3" ht="15">
      <c r="A26" s="1" t="s">
        <v>13</v>
      </c>
      <c r="B26" s="1" t="s">
        <v>28</v>
      </c>
      <c r="C26" s="8">
        <v>0.389</v>
      </c>
    </row>
    <row r="27" spans="1:3" ht="15">
      <c r="A27" s="1" t="s">
        <v>14</v>
      </c>
      <c r="B27" s="1" t="s">
        <v>23</v>
      </c>
      <c r="C27" s="8">
        <v>0.0305</v>
      </c>
    </row>
    <row r="28" spans="1:3" ht="15">
      <c r="A28" s="1" t="s">
        <v>14</v>
      </c>
      <c r="B28" s="1" t="s">
        <v>24</v>
      </c>
      <c r="C28" s="8" t="s">
        <v>26</v>
      </c>
    </row>
    <row r="29" spans="1:3" ht="15">
      <c r="A29" s="1" t="s">
        <v>14</v>
      </c>
      <c r="B29" s="1" t="s">
        <v>25</v>
      </c>
      <c r="C29" s="8">
        <v>36.7544</v>
      </c>
    </row>
    <row r="30" spans="1:3" ht="15">
      <c r="A30" s="1" t="s">
        <v>15</v>
      </c>
      <c r="B30" s="1" t="s">
        <v>27</v>
      </c>
      <c r="C30" s="8">
        <v>14.1059</v>
      </c>
    </row>
    <row r="31" spans="1:3" ht="15">
      <c r="A31" s="1" t="s">
        <v>15</v>
      </c>
      <c r="B31" s="1" t="s">
        <v>25</v>
      </c>
      <c r="C31" s="8">
        <v>10.5701</v>
      </c>
    </row>
    <row r="32" spans="1:3" ht="15">
      <c r="A32" s="1" t="s">
        <v>15</v>
      </c>
      <c r="B32" s="1" t="s">
        <v>24</v>
      </c>
      <c r="C32" s="8">
        <v>0.2205</v>
      </c>
    </row>
    <row r="33" spans="1:3" ht="15">
      <c r="A33" s="1" t="s">
        <v>16</v>
      </c>
      <c r="B33" s="1" t="s">
        <v>33</v>
      </c>
      <c r="C33" s="8">
        <v>5.9481</v>
      </c>
    </row>
    <row r="34" spans="1:3" ht="15">
      <c r="A34" s="1" t="s">
        <v>16</v>
      </c>
      <c r="B34" s="1" t="s">
        <v>23</v>
      </c>
      <c r="C34" s="8">
        <v>13.0873</v>
      </c>
    </row>
    <row r="35" spans="1:3" ht="15">
      <c r="A35" s="1" t="s">
        <v>16</v>
      </c>
      <c r="B35" s="1" t="s">
        <v>28</v>
      </c>
      <c r="C35" s="8" t="s">
        <v>26</v>
      </c>
    </row>
    <row r="36" spans="1:3" ht="15">
      <c r="A36" s="1" t="s">
        <v>16</v>
      </c>
      <c r="B36" s="1" t="s">
        <v>24</v>
      </c>
      <c r="C36" s="8">
        <v>0.0872</v>
      </c>
    </row>
    <row r="37" spans="1:3" ht="15">
      <c r="A37" s="1" t="s">
        <v>17</v>
      </c>
      <c r="B37" s="1" t="s">
        <v>28</v>
      </c>
      <c r="C37" s="8">
        <v>48.1438</v>
      </c>
    </row>
    <row r="38" spans="1:3" ht="15">
      <c r="A38" s="1" t="s">
        <v>17</v>
      </c>
      <c r="B38" s="1" t="s">
        <v>34</v>
      </c>
      <c r="C38" s="8">
        <v>0.15753</v>
      </c>
    </row>
    <row r="39" spans="1:3" ht="15">
      <c r="A39" s="1" t="s">
        <v>18</v>
      </c>
      <c r="B39" s="1" t="s">
        <v>27</v>
      </c>
      <c r="C39" s="8">
        <f>19.6631+8.0386</f>
        <v>27.701700000000002</v>
      </c>
    </row>
    <row r="40" spans="1:3" ht="15">
      <c r="A40" s="1" t="s">
        <v>18</v>
      </c>
      <c r="B40" s="1" t="s">
        <v>24</v>
      </c>
      <c r="C40" s="8">
        <v>1.0157</v>
      </c>
    </row>
    <row r="41" spans="1:3" ht="15">
      <c r="A41" s="1" t="s">
        <v>19</v>
      </c>
      <c r="B41" s="1" t="s">
        <v>25</v>
      </c>
      <c r="C41" s="8">
        <v>58.5863</v>
      </c>
    </row>
    <row r="42" spans="1:3" ht="15">
      <c r="A42" s="1" t="s">
        <v>19</v>
      </c>
      <c r="B42" s="1" t="s">
        <v>24</v>
      </c>
      <c r="C42" s="8" t="s">
        <v>26</v>
      </c>
    </row>
    <row r="43" spans="1:3" ht="15">
      <c r="A43" s="1" t="s">
        <v>19</v>
      </c>
      <c r="B43" s="1" t="s">
        <v>35</v>
      </c>
      <c r="C43" s="8">
        <v>0.3737</v>
      </c>
    </row>
    <row r="44" spans="1:3" ht="15">
      <c r="A44" s="1" t="s">
        <v>20</v>
      </c>
      <c r="B44" s="1" t="s">
        <v>25</v>
      </c>
      <c r="C44" s="8">
        <v>48.1438</v>
      </c>
    </row>
    <row r="45" spans="1:3" ht="15">
      <c r="A45" s="1" t="s">
        <v>20</v>
      </c>
      <c r="B45" s="1" t="s">
        <v>30</v>
      </c>
      <c r="C45" s="8">
        <v>1.7781</v>
      </c>
    </row>
    <row r="46" spans="1:3" ht="15">
      <c r="A46" s="1" t="s">
        <v>20</v>
      </c>
      <c r="B46" s="1" t="s">
        <v>24</v>
      </c>
      <c r="C46" s="8" t="s">
        <v>26</v>
      </c>
    </row>
    <row r="47" spans="1:3" ht="15">
      <c r="A47" s="1" t="s">
        <v>21</v>
      </c>
      <c r="B47" s="1" t="s">
        <v>25</v>
      </c>
      <c r="C47" s="8">
        <v>38.2202</v>
      </c>
    </row>
    <row r="48" spans="1:3" ht="15">
      <c r="A48" s="1" t="s">
        <v>21</v>
      </c>
      <c r="B48" s="1" t="s">
        <v>30</v>
      </c>
      <c r="C48" s="8">
        <v>0.383</v>
      </c>
    </row>
    <row r="49" spans="1:3" ht="15">
      <c r="A49" s="1" t="s">
        <v>22</v>
      </c>
      <c r="B49" s="1" t="s">
        <v>31</v>
      </c>
      <c r="C49" s="8" t="s">
        <v>31</v>
      </c>
    </row>
    <row r="50" spans="1:3" ht="15">
      <c r="A50" s="1" t="s">
        <v>36</v>
      </c>
      <c r="B50" s="1" t="s">
        <v>23</v>
      </c>
      <c r="C50" s="8">
        <v>9.943</v>
      </c>
    </row>
    <row r="51" spans="1:3" ht="15">
      <c r="A51" s="1" t="s">
        <v>36</v>
      </c>
      <c r="B51" s="1" t="s">
        <v>24</v>
      </c>
      <c r="C51" s="8" t="s">
        <v>26</v>
      </c>
    </row>
    <row r="52" spans="1:3" ht="15">
      <c r="A52" s="1" t="s">
        <v>37</v>
      </c>
      <c r="B52" s="1" t="s">
        <v>24</v>
      </c>
      <c r="C52" s="8">
        <v>0.0451</v>
      </c>
    </row>
    <row r="53" spans="1:3" ht="15">
      <c r="A53" s="1" t="s">
        <v>37</v>
      </c>
      <c r="B53" s="1" t="s">
        <v>23</v>
      </c>
      <c r="C53" s="8">
        <v>15.258</v>
      </c>
    </row>
    <row r="54" spans="1:3" ht="15">
      <c r="A54" s="1" t="s">
        <v>37</v>
      </c>
      <c r="B54" s="1" t="s">
        <v>27</v>
      </c>
      <c r="C54" s="8">
        <v>3.7476</v>
      </c>
    </row>
    <row r="55" spans="1:3" ht="15">
      <c r="A55" s="1" t="s">
        <v>37</v>
      </c>
      <c r="B55" s="1" t="s">
        <v>29</v>
      </c>
      <c r="C55" s="8">
        <v>0.1647</v>
      </c>
    </row>
    <row r="56" spans="1:3" ht="15">
      <c r="A56" s="1" t="s">
        <v>38</v>
      </c>
      <c r="B56" s="1" t="s">
        <v>25</v>
      </c>
      <c r="C56" s="8">
        <v>19.8613</v>
      </c>
    </row>
    <row r="57" spans="1:3" ht="15">
      <c r="A57" s="1" t="s">
        <v>38</v>
      </c>
      <c r="B57" s="1" t="s">
        <v>28</v>
      </c>
      <c r="C57" s="8">
        <v>25.3578</v>
      </c>
    </row>
    <row r="58" spans="1:3" ht="15">
      <c r="A58" s="1" t="s">
        <v>38</v>
      </c>
      <c r="B58" s="1" t="s">
        <v>27</v>
      </c>
      <c r="C58" s="8">
        <v>4.746</v>
      </c>
    </row>
    <row r="59" spans="1:3" ht="15">
      <c r="A59" s="1" t="s">
        <v>38</v>
      </c>
      <c r="B59" s="1" t="s">
        <v>24</v>
      </c>
      <c r="C59" s="8">
        <v>0.0366</v>
      </c>
    </row>
    <row r="60" spans="1:3" ht="15">
      <c r="A60" s="1" t="s">
        <v>39</v>
      </c>
      <c r="B60" s="1" t="s">
        <v>25</v>
      </c>
      <c r="C60" s="8">
        <v>52.7173</v>
      </c>
    </row>
    <row r="61" spans="1:3" ht="15">
      <c r="A61" s="1" t="s">
        <v>39</v>
      </c>
      <c r="B61" s="1" t="s">
        <v>23</v>
      </c>
      <c r="C61" s="8">
        <v>14.252</v>
      </c>
    </row>
    <row r="62" spans="1:3" ht="15">
      <c r="A62" s="1" t="s">
        <v>39</v>
      </c>
      <c r="B62" s="1" t="s">
        <v>24</v>
      </c>
      <c r="C62" s="8">
        <v>0.0765</v>
      </c>
    </row>
    <row r="63" spans="1:3" ht="15">
      <c r="A63" s="1" t="s">
        <v>40</v>
      </c>
      <c r="B63" s="1" t="s">
        <v>23</v>
      </c>
      <c r="C63" s="8">
        <v>5.8403</v>
      </c>
    </row>
    <row r="64" spans="1:3" ht="15">
      <c r="A64" s="1" t="s">
        <v>40</v>
      </c>
      <c r="B64" s="1" t="s">
        <v>28</v>
      </c>
      <c r="C64" s="8">
        <v>0.9612</v>
      </c>
    </row>
    <row r="65" spans="1:3" ht="15">
      <c r="A65" s="1" t="s">
        <v>40</v>
      </c>
      <c r="B65" s="1" t="s">
        <v>24</v>
      </c>
      <c r="C65" s="8">
        <v>0.0456</v>
      </c>
    </row>
    <row r="66" spans="1:3" ht="15">
      <c r="A66" s="1" t="s">
        <v>40</v>
      </c>
      <c r="B66" s="1" t="s">
        <v>46</v>
      </c>
      <c r="C66" s="8" t="s">
        <v>26</v>
      </c>
    </row>
    <row r="67" spans="1:3" ht="15">
      <c r="A67" s="1" t="s">
        <v>41</v>
      </c>
      <c r="B67" s="1" t="s">
        <v>25</v>
      </c>
      <c r="C67" s="8">
        <v>49.7412</v>
      </c>
    </row>
    <row r="68" spans="1:3" ht="15">
      <c r="A68" s="1" t="s">
        <v>42</v>
      </c>
      <c r="B68" s="1" t="s">
        <v>25</v>
      </c>
      <c r="C68" s="8">
        <v>18.2553</v>
      </c>
    </row>
    <row r="69" spans="1:3" ht="15">
      <c r="A69" s="1" t="s">
        <v>42</v>
      </c>
      <c r="B69" s="1" t="s">
        <v>24</v>
      </c>
      <c r="C69" s="8" t="s">
        <v>26</v>
      </c>
    </row>
    <row r="70" spans="1:3" ht="15">
      <c r="A70" s="1" t="s">
        <v>42</v>
      </c>
      <c r="B70" s="1" t="s">
        <v>29</v>
      </c>
      <c r="C70" s="8">
        <v>0.277</v>
      </c>
    </row>
    <row r="71" spans="1:3" ht="15">
      <c r="A71" s="1" t="s">
        <v>43</v>
      </c>
      <c r="B71" s="1" t="s">
        <v>31</v>
      </c>
      <c r="C71" s="8" t="s">
        <v>31</v>
      </c>
    </row>
    <row r="72" spans="1:3" ht="15">
      <c r="A72" s="1" t="s">
        <v>44</v>
      </c>
      <c r="B72" s="1" t="s">
        <v>47</v>
      </c>
      <c r="C72" s="8">
        <v>39.9256</v>
      </c>
    </row>
    <row r="73" spans="1:3" ht="15">
      <c r="A73" s="1" t="s">
        <v>45</v>
      </c>
      <c r="B73" s="1" t="s">
        <v>31</v>
      </c>
      <c r="C73" s="8" t="s">
        <v>31</v>
      </c>
    </row>
    <row r="74" spans="1:3" ht="15">
      <c r="A74" s="1" t="s">
        <v>48</v>
      </c>
      <c r="B74" s="1" t="s">
        <v>23</v>
      </c>
      <c r="C74" s="8">
        <v>18.177</v>
      </c>
    </row>
    <row r="75" spans="1:3" ht="15">
      <c r="A75" s="1" t="s">
        <v>48</v>
      </c>
      <c r="B75" s="1" t="s">
        <v>58</v>
      </c>
      <c r="C75" s="8">
        <v>8.313</v>
      </c>
    </row>
    <row r="76" spans="1:3" ht="15">
      <c r="A76" s="1" t="s">
        <v>48</v>
      </c>
      <c r="B76" s="1" t="s">
        <v>24</v>
      </c>
      <c r="C76" s="8">
        <v>0.0332</v>
      </c>
    </row>
    <row r="77" spans="1:3" ht="15">
      <c r="A77" s="1" t="s">
        <v>48</v>
      </c>
      <c r="B77" s="1" t="s">
        <v>25</v>
      </c>
      <c r="C77" s="8">
        <v>14.8413</v>
      </c>
    </row>
    <row r="78" spans="1:3" ht="15">
      <c r="A78" s="1" t="s">
        <v>48</v>
      </c>
      <c r="B78" s="1" t="s">
        <v>33</v>
      </c>
      <c r="C78" s="8" t="s">
        <v>26</v>
      </c>
    </row>
    <row r="79" spans="1:3" ht="15">
      <c r="A79" s="1" t="s">
        <v>49</v>
      </c>
      <c r="B79" s="1" t="s">
        <v>23</v>
      </c>
      <c r="C79" s="8">
        <v>0.9248</v>
      </c>
    </row>
    <row r="80" spans="1:3" ht="15">
      <c r="A80" s="1" t="s">
        <v>50</v>
      </c>
      <c r="B80" s="1" t="s">
        <v>46</v>
      </c>
      <c r="C80" s="8">
        <v>8.5103</v>
      </c>
    </row>
    <row r="81" spans="1:3" ht="15">
      <c r="A81" s="1" t="s">
        <v>50</v>
      </c>
      <c r="B81" s="1" t="s">
        <v>25</v>
      </c>
      <c r="C81" s="8">
        <f>30.714+27.9423</f>
        <v>58.6563</v>
      </c>
    </row>
    <row r="82" spans="1:3" ht="15">
      <c r="A82" s="1" t="s">
        <v>50</v>
      </c>
      <c r="B82" s="1" t="s">
        <v>24</v>
      </c>
      <c r="C82" s="8">
        <v>0.1379</v>
      </c>
    </row>
    <row r="83" spans="1:3" ht="15">
      <c r="A83" s="1" t="s">
        <v>50</v>
      </c>
      <c r="B83" s="1" t="s">
        <v>30</v>
      </c>
      <c r="C83" s="8">
        <v>0.4044</v>
      </c>
    </row>
    <row r="84" spans="1:3" ht="15">
      <c r="A84" s="1" t="s">
        <v>51</v>
      </c>
      <c r="B84" s="1" t="s">
        <v>27</v>
      </c>
      <c r="C84" s="8">
        <f>18.9526+22.6034</f>
        <v>41.556</v>
      </c>
    </row>
    <row r="85" spans="1:3" ht="15">
      <c r="A85" s="1" t="s">
        <v>51</v>
      </c>
      <c r="B85" s="1" t="s">
        <v>23</v>
      </c>
      <c r="C85" s="8">
        <v>1.821</v>
      </c>
    </row>
    <row r="86" spans="1:3" ht="15">
      <c r="A86" s="1" t="s">
        <v>51</v>
      </c>
      <c r="B86" s="1" t="s">
        <v>33</v>
      </c>
      <c r="C86" s="8">
        <v>0.7519</v>
      </c>
    </row>
    <row r="87" spans="1:3" ht="15">
      <c r="A87" s="1" t="s">
        <v>51</v>
      </c>
      <c r="B87" s="1" t="s">
        <v>24</v>
      </c>
      <c r="C87" s="8">
        <v>0.2214</v>
      </c>
    </row>
    <row r="88" spans="1:3" ht="15">
      <c r="A88" s="1" t="s">
        <v>51</v>
      </c>
      <c r="B88" s="1" t="s">
        <v>59</v>
      </c>
      <c r="C88" s="8">
        <v>0.2507</v>
      </c>
    </row>
    <row r="89" spans="1:3" ht="15">
      <c r="A89" s="1" t="s">
        <v>51</v>
      </c>
      <c r="B89" s="1" t="s">
        <v>30</v>
      </c>
      <c r="C89" s="8" t="s">
        <v>26</v>
      </c>
    </row>
    <row r="90" spans="1:3" ht="15">
      <c r="A90" s="1" t="s">
        <v>51</v>
      </c>
      <c r="B90" s="1" t="s">
        <v>60</v>
      </c>
      <c r="C90" s="8">
        <v>0.0264</v>
      </c>
    </row>
    <row r="91" spans="1:3" ht="15">
      <c r="A91" s="1" t="s">
        <v>52</v>
      </c>
      <c r="B91" s="1" t="s">
        <v>23</v>
      </c>
      <c r="C91" s="8">
        <v>42.9878</v>
      </c>
    </row>
    <row r="92" spans="1:3" ht="15">
      <c r="A92" s="1" t="s">
        <v>52</v>
      </c>
      <c r="B92" s="1" t="s">
        <v>24</v>
      </c>
      <c r="C92" s="8" t="s">
        <v>26</v>
      </c>
    </row>
    <row r="93" spans="1:3" ht="15">
      <c r="A93" s="1" t="s">
        <v>53</v>
      </c>
      <c r="B93" s="1" t="s">
        <v>27</v>
      </c>
      <c r="C93" s="8">
        <v>3.3059</v>
      </c>
    </row>
    <row r="94" spans="1:3" ht="15">
      <c r="A94" s="1" t="s">
        <v>53</v>
      </c>
      <c r="B94" s="1" t="s">
        <v>25</v>
      </c>
      <c r="C94" s="8">
        <v>8.2398</v>
      </c>
    </row>
    <row r="95" spans="1:3" ht="15">
      <c r="A95" s="1" t="s">
        <v>53</v>
      </c>
      <c r="B95" s="1" t="s">
        <v>24</v>
      </c>
      <c r="C95" s="8">
        <v>0.0848</v>
      </c>
    </row>
    <row r="96" spans="1:3" ht="15">
      <c r="A96" s="1" t="s">
        <v>53</v>
      </c>
      <c r="B96" s="1" t="s">
        <v>23</v>
      </c>
      <c r="C96" s="8" t="s">
        <v>26</v>
      </c>
    </row>
    <row r="97" spans="1:3" ht="15">
      <c r="A97" s="1" t="s">
        <v>54</v>
      </c>
      <c r="B97" s="1" t="s">
        <v>46</v>
      </c>
      <c r="C97" s="8">
        <f>29.626+34.1331</f>
        <v>63.759100000000004</v>
      </c>
    </row>
    <row r="98" spans="1:3" ht="15">
      <c r="A98" s="1" t="s">
        <v>54</v>
      </c>
      <c r="B98" s="1" t="s">
        <v>61</v>
      </c>
      <c r="C98" s="8">
        <v>8.2811</v>
      </c>
    </row>
    <row r="99" spans="1:3" ht="15">
      <c r="A99" s="1" t="s">
        <v>55</v>
      </c>
      <c r="B99" s="1" t="s">
        <v>25</v>
      </c>
      <c r="C99" s="8">
        <v>12.4528</v>
      </c>
    </row>
    <row r="100" spans="1:3" ht="15">
      <c r="A100" s="1" t="s">
        <v>56</v>
      </c>
      <c r="B100" s="1" t="s">
        <v>25</v>
      </c>
      <c r="C100" s="8" t="s">
        <v>26</v>
      </c>
    </row>
    <row r="101" spans="1:3" ht="15">
      <c r="A101" s="1" t="s">
        <v>57</v>
      </c>
      <c r="B101" s="1" t="s">
        <v>25</v>
      </c>
      <c r="C101" s="8" t="s">
        <v>26</v>
      </c>
    </row>
    <row r="102" spans="1:3" ht="15">
      <c r="A102" s="1" t="s">
        <v>62</v>
      </c>
      <c r="B102" s="1" t="s">
        <v>23</v>
      </c>
      <c r="C102" s="8">
        <v>5.1144</v>
      </c>
    </row>
    <row r="103" spans="1:3" ht="15">
      <c r="A103" s="1" t="s">
        <v>62</v>
      </c>
      <c r="B103" s="1" t="s">
        <v>72</v>
      </c>
      <c r="C103" s="8">
        <v>1.5134</v>
      </c>
    </row>
    <row r="104" spans="1:3" ht="15">
      <c r="A104" s="1" t="s">
        <v>62</v>
      </c>
      <c r="B104" s="1" t="s">
        <v>58</v>
      </c>
      <c r="C104" s="8">
        <v>3.5959</v>
      </c>
    </row>
    <row r="105" spans="1:3" ht="15">
      <c r="A105" s="1" t="s">
        <v>63</v>
      </c>
      <c r="B105" s="1" t="s">
        <v>28</v>
      </c>
      <c r="C105" s="8">
        <v>9.7065</v>
      </c>
    </row>
    <row r="106" spans="1:3" ht="15">
      <c r="A106" s="1" t="s">
        <v>63</v>
      </c>
      <c r="B106" s="1" t="s">
        <v>23</v>
      </c>
      <c r="C106" s="8">
        <v>5.4815</v>
      </c>
    </row>
    <row r="107" spans="1:3" ht="15">
      <c r="A107" s="1" t="s">
        <v>63</v>
      </c>
      <c r="B107" s="1" t="s">
        <v>24</v>
      </c>
      <c r="C107" s="8">
        <v>0.2674</v>
      </c>
    </row>
    <row r="108" spans="1:3" ht="15">
      <c r="A108" s="1" t="s">
        <v>64</v>
      </c>
      <c r="B108" s="1" t="s">
        <v>24</v>
      </c>
      <c r="C108" s="8">
        <v>0.0129</v>
      </c>
    </row>
    <row r="109" spans="1:3" ht="15">
      <c r="A109" s="1" t="s">
        <v>64</v>
      </c>
      <c r="B109" s="1" t="s">
        <v>23</v>
      </c>
      <c r="C109" s="8">
        <v>0.3732</v>
      </c>
    </row>
    <row r="110" spans="1:3" ht="15">
      <c r="A110" s="1" t="s">
        <v>65</v>
      </c>
      <c r="B110" s="1" t="s">
        <v>72</v>
      </c>
      <c r="C110" s="8">
        <v>43.3656</v>
      </c>
    </row>
    <row r="111" spans="1:3" ht="15">
      <c r="A111" s="1" t="s">
        <v>65</v>
      </c>
      <c r="B111" s="1" t="s">
        <v>73</v>
      </c>
      <c r="C111" s="8">
        <v>1.5156</v>
      </c>
    </row>
    <row r="112" spans="1:3" ht="15">
      <c r="A112" s="1" t="s">
        <v>65</v>
      </c>
      <c r="B112" s="1" t="s">
        <v>24</v>
      </c>
      <c r="C112" s="8">
        <v>0.1277</v>
      </c>
    </row>
    <row r="113" spans="1:3" ht="15">
      <c r="A113" s="1" t="s">
        <v>66</v>
      </c>
      <c r="B113" s="1" t="s">
        <v>23</v>
      </c>
      <c r="C113" s="8">
        <v>2.3465</v>
      </c>
    </row>
    <row r="114" spans="1:3" ht="15">
      <c r="A114" s="1" t="s">
        <v>66</v>
      </c>
      <c r="B114" s="1" t="s">
        <v>25</v>
      </c>
      <c r="C114" s="8">
        <v>16.5602</v>
      </c>
    </row>
    <row r="115" spans="1:3" ht="15">
      <c r="A115" s="1" t="s">
        <v>67</v>
      </c>
      <c r="B115" s="1" t="s">
        <v>27</v>
      </c>
      <c r="C115" s="8">
        <f>23.9481+19.1534</f>
        <v>43.1015</v>
      </c>
    </row>
    <row r="116" spans="1:3" ht="15">
      <c r="A116" s="1" t="s">
        <v>67</v>
      </c>
      <c r="B116" s="1" t="s">
        <v>24</v>
      </c>
      <c r="C116" s="8">
        <v>0.2064</v>
      </c>
    </row>
    <row r="117" spans="1:3" ht="15">
      <c r="A117" s="1" t="s">
        <v>68</v>
      </c>
      <c r="B117" s="1" t="s">
        <v>25</v>
      </c>
      <c r="C117" s="8">
        <f>38.6287+37.1711</f>
        <v>75.7998</v>
      </c>
    </row>
    <row r="118" spans="1:3" ht="15">
      <c r="A118" s="1" t="s">
        <v>69</v>
      </c>
      <c r="B118" s="1" t="s">
        <v>25</v>
      </c>
      <c r="C118" s="8" t="s">
        <v>26</v>
      </c>
    </row>
    <row r="119" spans="1:3" ht="15">
      <c r="A119" s="1" t="s">
        <v>70</v>
      </c>
      <c r="B119" s="1" t="s">
        <v>31</v>
      </c>
      <c r="C119" s="8" t="s">
        <v>31</v>
      </c>
    </row>
    <row r="120" spans="1:3" ht="15">
      <c r="A120" s="1" t="s">
        <v>71</v>
      </c>
      <c r="B120" s="1" t="s">
        <v>25</v>
      </c>
      <c r="C120" s="8" t="s">
        <v>26</v>
      </c>
    </row>
    <row r="121" spans="1:3" ht="15">
      <c r="A121" s="1" t="s">
        <v>78</v>
      </c>
      <c r="B121" s="1" t="s">
        <v>23</v>
      </c>
      <c r="C121" s="8">
        <v>11.4815</v>
      </c>
    </row>
    <row r="122" spans="1:3" ht="15">
      <c r="A122" s="1" t="s">
        <v>78</v>
      </c>
      <c r="B122" s="1" t="s">
        <v>33</v>
      </c>
      <c r="C122" s="8">
        <v>0.6078</v>
      </c>
    </row>
    <row r="123" spans="1:3" ht="15">
      <c r="A123" s="1" t="s">
        <v>78</v>
      </c>
      <c r="B123" s="1" t="s">
        <v>24</v>
      </c>
      <c r="C123" s="8" t="s">
        <v>26</v>
      </c>
    </row>
    <row r="124" spans="1:3" ht="15">
      <c r="A124" s="1" t="s">
        <v>79</v>
      </c>
      <c r="B124" s="1" t="s">
        <v>23</v>
      </c>
      <c r="C124" s="8">
        <v>1.7181</v>
      </c>
    </row>
    <row r="125" spans="1:3" ht="15">
      <c r="A125" s="1" t="s">
        <v>80</v>
      </c>
      <c r="B125" s="1" t="s">
        <v>23</v>
      </c>
      <c r="C125" s="8">
        <v>6.2562</v>
      </c>
    </row>
    <row r="126" spans="1:3" ht="15">
      <c r="A126" s="1" t="s">
        <v>81</v>
      </c>
      <c r="B126" s="1" t="s">
        <v>27</v>
      </c>
      <c r="C126" s="8">
        <v>16.9893</v>
      </c>
    </row>
    <row r="127" spans="1:3" ht="15">
      <c r="A127" s="1" t="s">
        <v>81</v>
      </c>
      <c r="B127" s="1" t="s">
        <v>23</v>
      </c>
      <c r="C127" s="8">
        <v>6.3054</v>
      </c>
    </row>
    <row r="128" spans="1:3" ht="15">
      <c r="A128" s="1" t="s">
        <v>81</v>
      </c>
      <c r="B128" s="1" t="s">
        <v>24</v>
      </c>
      <c r="C128" s="8" t="s">
        <v>24</v>
      </c>
    </row>
    <row r="129" spans="1:3" ht="15">
      <c r="A129" s="1" t="s">
        <v>82</v>
      </c>
      <c r="B129" s="1" t="s">
        <v>28</v>
      </c>
      <c r="C129" s="8">
        <v>14.5754</v>
      </c>
    </row>
    <row r="130" spans="1:3" ht="15">
      <c r="A130" s="1" t="s">
        <v>83</v>
      </c>
      <c r="B130" s="1" t="s">
        <v>24</v>
      </c>
      <c r="C130" s="8">
        <v>0.1274</v>
      </c>
    </row>
    <row r="131" spans="1:3" ht="15">
      <c r="A131" s="1" t="s">
        <v>83</v>
      </c>
      <c r="B131" s="1" t="s">
        <v>27</v>
      </c>
      <c r="C131" s="8">
        <v>45.4435</v>
      </c>
    </row>
    <row r="132" spans="1:3" ht="15">
      <c r="A132" s="1" t="s">
        <v>83</v>
      </c>
      <c r="B132" s="1" t="s">
        <v>25</v>
      </c>
      <c r="C132" s="8">
        <v>24.8143</v>
      </c>
    </row>
    <row r="133" spans="1:3" ht="15">
      <c r="A133" s="1" t="s">
        <v>83</v>
      </c>
      <c r="B133" s="1" t="s">
        <v>46</v>
      </c>
      <c r="C133" s="8">
        <v>1.63</v>
      </c>
    </row>
    <row r="134" spans="1:3" ht="15">
      <c r="A134" s="1" t="s">
        <v>84</v>
      </c>
      <c r="B134" s="1" t="s">
        <v>25</v>
      </c>
      <c r="C134" s="8">
        <v>16.9893</v>
      </c>
    </row>
    <row r="135" spans="1:3" ht="15">
      <c r="A135" s="1" t="s">
        <v>84</v>
      </c>
      <c r="B135" s="1" t="s">
        <v>24</v>
      </c>
      <c r="C135" s="8">
        <v>6.3054</v>
      </c>
    </row>
    <row r="136" spans="1:3" ht="15">
      <c r="A136" s="1" t="s">
        <v>85</v>
      </c>
      <c r="B136" s="1" t="s">
        <v>25</v>
      </c>
      <c r="C136" s="8">
        <v>65.862</v>
      </c>
    </row>
    <row r="137" spans="1:3" ht="15">
      <c r="A137" s="1" t="s">
        <v>86</v>
      </c>
      <c r="B137" s="1" t="s">
        <v>47</v>
      </c>
      <c r="C137" s="8">
        <v>19.8432</v>
      </c>
    </row>
    <row r="138" spans="1:3" ht="15">
      <c r="A138" s="1" t="s">
        <v>86</v>
      </c>
      <c r="B138" s="1" t="s">
        <v>24</v>
      </c>
      <c r="C138" s="8" t="s">
        <v>26</v>
      </c>
    </row>
    <row r="139" spans="1:3" ht="15">
      <c r="A139" s="1" t="s">
        <v>87</v>
      </c>
      <c r="B139" s="1" t="s">
        <v>25</v>
      </c>
      <c r="C139" s="8" t="s">
        <v>26</v>
      </c>
    </row>
    <row r="140" spans="1:3" ht="15">
      <c r="A140" s="1" t="s">
        <v>87</v>
      </c>
      <c r="B140" s="1" t="s">
        <v>24</v>
      </c>
      <c r="C140" s="8" t="s">
        <v>26</v>
      </c>
    </row>
    <row r="141" spans="1:3" ht="15">
      <c r="A141" s="1" t="s">
        <v>88</v>
      </c>
      <c r="B141" s="1" t="s">
        <v>23</v>
      </c>
      <c r="C141" s="8">
        <v>3.2209</v>
      </c>
    </row>
    <row r="142" spans="1:3" ht="15">
      <c r="A142" s="1" t="s">
        <v>88</v>
      </c>
      <c r="B142" s="1" t="s">
        <v>24</v>
      </c>
      <c r="C142" s="8" t="s">
        <v>26</v>
      </c>
    </row>
    <row r="143" spans="1:3" ht="15">
      <c r="A143" s="1" t="s">
        <v>89</v>
      </c>
      <c r="B143" s="1" t="s">
        <v>23</v>
      </c>
      <c r="C143" s="8" t="s">
        <v>26</v>
      </c>
    </row>
    <row r="144" spans="1:3" ht="15">
      <c r="A144" s="1" t="s">
        <v>90</v>
      </c>
      <c r="B144" s="1" t="s">
        <v>23</v>
      </c>
      <c r="C144" s="8">
        <v>8.4846</v>
      </c>
    </row>
    <row r="145" spans="1:3" ht="15">
      <c r="A145" s="1" t="s">
        <v>90</v>
      </c>
      <c r="B145" s="1" t="s">
        <v>98</v>
      </c>
      <c r="C145" s="8" t="s">
        <v>26</v>
      </c>
    </row>
    <row r="146" spans="1:3" ht="15">
      <c r="A146" s="1" t="s">
        <v>91</v>
      </c>
      <c r="B146" s="1" t="s">
        <v>31</v>
      </c>
      <c r="C146" s="8" t="s">
        <v>31</v>
      </c>
    </row>
    <row r="147" spans="1:3" ht="15">
      <c r="A147" s="1" t="s">
        <v>92</v>
      </c>
      <c r="B147" s="1" t="s">
        <v>27</v>
      </c>
      <c r="C147" s="8">
        <v>8.6626</v>
      </c>
    </row>
    <row r="148" spans="1:3" ht="15">
      <c r="A148" s="1" t="s">
        <v>92</v>
      </c>
      <c r="B148" s="1" t="s">
        <v>25</v>
      </c>
      <c r="C148" s="8">
        <v>17.3452</v>
      </c>
    </row>
    <row r="149" spans="1:3" ht="15">
      <c r="A149" s="1" t="s">
        <v>92</v>
      </c>
      <c r="B149" s="1" t="s">
        <v>24</v>
      </c>
      <c r="C149" s="8">
        <v>1.936</v>
      </c>
    </row>
    <row r="150" spans="1:3" ht="15">
      <c r="A150" s="1" t="s">
        <v>93</v>
      </c>
      <c r="B150" s="1" t="s">
        <v>25</v>
      </c>
      <c r="C150" s="8">
        <f>31.6629+46.1529</f>
        <v>77.8158</v>
      </c>
    </row>
    <row r="151" spans="1:3" ht="15">
      <c r="A151" s="1" t="s">
        <v>93</v>
      </c>
      <c r="B151" s="1" t="s">
        <v>46</v>
      </c>
      <c r="C151" s="8">
        <v>4.0506</v>
      </c>
    </row>
    <row r="152" spans="1:3" ht="15">
      <c r="A152" s="1" t="s">
        <v>93</v>
      </c>
      <c r="B152" s="1" t="s">
        <v>24</v>
      </c>
      <c r="C152" s="8">
        <v>0.0683</v>
      </c>
    </row>
    <row r="153" spans="1:3" ht="15">
      <c r="A153" s="1" t="s">
        <v>93</v>
      </c>
      <c r="B153" s="1" t="s">
        <v>73</v>
      </c>
      <c r="C153" s="8">
        <v>0.3182</v>
      </c>
    </row>
    <row r="154" spans="1:3" ht="15">
      <c r="A154" s="1" t="s">
        <v>94</v>
      </c>
      <c r="B154" s="1" t="s">
        <v>25</v>
      </c>
      <c r="C154" s="8">
        <f>44.8752+40.3573</f>
        <v>85.2325</v>
      </c>
    </row>
    <row r="155" spans="1:3" ht="15">
      <c r="A155" s="1" t="s">
        <v>95</v>
      </c>
      <c r="B155" s="1" t="s">
        <v>25</v>
      </c>
      <c r="C155" s="8">
        <f>32.6692+33.1804</f>
        <v>65.8496</v>
      </c>
    </row>
    <row r="156" spans="1:3" ht="15">
      <c r="A156" s="1" t="s">
        <v>96</v>
      </c>
      <c r="B156" s="1" t="s">
        <v>31</v>
      </c>
      <c r="C156" s="8" t="s">
        <v>31</v>
      </c>
    </row>
    <row r="157" spans="1:3" ht="15">
      <c r="A157" s="1" t="s">
        <v>97</v>
      </c>
      <c r="B157" s="1" t="s">
        <v>25</v>
      </c>
      <c r="C157" s="8" t="s">
        <v>26</v>
      </c>
    </row>
    <row r="158" spans="1:3" ht="15">
      <c r="A158" s="1" t="s">
        <v>99</v>
      </c>
      <c r="B158" s="1" t="s">
        <v>23</v>
      </c>
      <c r="C158" s="8">
        <v>12.5548</v>
      </c>
    </row>
    <row r="159" spans="1:3" ht="15">
      <c r="A159" s="1" t="s">
        <v>99</v>
      </c>
      <c r="B159" s="1" t="s">
        <v>24</v>
      </c>
      <c r="C159" s="8">
        <v>0.0651</v>
      </c>
    </row>
    <row r="160" spans="1:3" ht="15">
      <c r="A160" s="1" t="s">
        <v>100</v>
      </c>
      <c r="B160" s="1" t="s">
        <v>23</v>
      </c>
      <c r="C160" s="8">
        <v>5.1901</v>
      </c>
    </row>
    <row r="161" spans="1:3" ht="15">
      <c r="A161" s="1" t="s">
        <v>100</v>
      </c>
      <c r="B161" s="1" t="s">
        <v>24</v>
      </c>
      <c r="C161" s="8">
        <v>0.0273</v>
      </c>
    </row>
    <row r="162" spans="1:3" ht="15">
      <c r="A162" s="1" t="s">
        <v>101</v>
      </c>
      <c r="B162" s="1" t="s">
        <v>27</v>
      </c>
      <c r="C162" s="8">
        <v>24.9339</v>
      </c>
    </row>
    <row r="163" spans="1:3" ht="15">
      <c r="A163" s="1" t="s">
        <v>101</v>
      </c>
      <c r="B163" s="1" t="s">
        <v>23</v>
      </c>
      <c r="C163" s="8">
        <v>19.3818</v>
      </c>
    </row>
    <row r="164" spans="1:3" ht="15">
      <c r="A164" s="1" t="s">
        <v>101</v>
      </c>
      <c r="B164" s="1" t="s">
        <v>24</v>
      </c>
      <c r="C164" s="8">
        <v>0.0651</v>
      </c>
    </row>
    <row r="165" spans="1:3" ht="15">
      <c r="A165" s="1" t="s">
        <v>102</v>
      </c>
      <c r="B165" s="1" t="s">
        <v>27</v>
      </c>
      <c r="C165" s="8">
        <v>19.0155</v>
      </c>
    </row>
    <row r="166" spans="1:3" ht="15">
      <c r="A166" s="1" t="s">
        <v>102</v>
      </c>
      <c r="B166" s="1" t="s">
        <v>24</v>
      </c>
      <c r="C166" s="8" t="s">
        <v>26</v>
      </c>
    </row>
    <row r="167" spans="1:3" ht="15">
      <c r="A167" s="1" t="s">
        <v>103</v>
      </c>
      <c r="B167" s="1" t="s">
        <v>23</v>
      </c>
      <c r="C167" s="8">
        <v>8.345</v>
      </c>
    </row>
    <row r="168" spans="1:3" ht="15">
      <c r="A168" s="1" t="s">
        <v>103</v>
      </c>
      <c r="B168" s="1" t="s">
        <v>24</v>
      </c>
      <c r="C168" s="8">
        <v>0.1348</v>
      </c>
    </row>
    <row r="169" spans="1:3" ht="15">
      <c r="A169" s="1" t="s">
        <v>104</v>
      </c>
      <c r="B169" s="1" t="s">
        <v>25</v>
      </c>
      <c r="C169" s="8">
        <v>9.2594</v>
      </c>
    </row>
    <row r="170" spans="1:3" ht="15">
      <c r="A170" s="1" t="s">
        <v>104</v>
      </c>
      <c r="B170" s="1" t="s">
        <v>23</v>
      </c>
      <c r="C170" s="8">
        <v>17.5964</v>
      </c>
    </row>
    <row r="171" spans="1:3" ht="15">
      <c r="A171" s="1" t="s">
        <v>104</v>
      </c>
      <c r="B171" s="1" t="s">
        <v>24</v>
      </c>
      <c r="C171" s="8" t="s">
        <v>26</v>
      </c>
    </row>
    <row r="172" spans="1:3" ht="15">
      <c r="A172" s="1" t="s">
        <v>105</v>
      </c>
      <c r="B172" s="1" t="s">
        <v>25</v>
      </c>
      <c r="C172" s="8">
        <f>61.1608+59.6754</f>
        <v>120.8362</v>
      </c>
    </row>
    <row r="173" spans="1:3" ht="15">
      <c r="A173" s="1" t="s">
        <v>105</v>
      </c>
      <c r="B173" s="1" t="s">
        <v>24</v>
      </c>
      <c r="C173" s="8" t="s">
        <v>26</v>
      </c>
    </row>
    <row r="174" spans="1:3" ht="15">
      <c r="A174" s="1" t="s">
        <v>106</v>
      </c>
      <c r="B174" s="1" t="s">
        <v>25</v>
      </c>
      <c r="C174" s="8">
        <f>58.2974+31.2564</f>
        <v>89.5538</v>
      </c>
    </row>
    <row r="175" spans="1:3" ht="15">
      <c r="A175" s="1" t="s">
        <v>107</v>
      </c>
      <c r="B175" s="1" t="s">
        <v>25</v>
      </c>
      <c r="C175" s="8">
        <v>5.0244</v>
      </c>
    </row>
    <row r="176" spans="1:3" ht="15">
      <c r="A176" s="1" t="s">
        <v>107</v>
      </c>
      <c r="B176" s="1" t="s">
        <v>24</v>
      </c>
      <c r="C176" s="8">
        <v>0.0961</v>
      </c>
    </row>
    <row r="177" spans="1:3" ht="15">
      <c r="A177" s="1" t="s">
        <v>108</v>
      </c>
      <c r="B177" s="1" t="s">
        <v>25</v>
      </c>
      <c r="C177" s="8" t="s">
        <v>26</v>
      </c>
    </row>
    <row r="178" spans="1:3" ht="15">
      <c r="A178" s="1" t="s">
        <v>108</v>
      </c>
      <c r="B178" s="1" t="s">
        <v>24</v>
      </c>
      <c r="C178" s="8" t="s">
        <v>26</v>
      </c>
    </row>
    <row r="179" spans="1:3" ht="15">
      <c r="A179" s="1" t="s">
        <v>109</v>
      </c>
      <c r="B179" s="1" t="s">
        <v>25</v>
      </c>
      <c r="C179" s="8">
        <f>58.2974+31.2564</f>
        <v>89.5538</v>
      </c>
    </row>
    <row r="180" spans="1:3" ht="15">
      <c r="A180" s="1" t="s">
        <v>110</v>
      </c>
      <c r="B180" s="1" t="s">
        <v>28</v>
      </c>
      <c r="C180" s="8">
        <v>2.1368</v>
      </c>
    </row>
    <row r="181" spans="1:3" ht="15">
      <c r="A181" s="1" t="s">
        <v>110</v>
      </c>
      <c r="B181" s="1" t="s">
        <v>23</v>
      </c>
      <c r="C181" s="8">
        <v>8.5822</v>
      </c>
    </row>
    <row r="182" spans="1:3" ht="15">
      <c r="A182" s="1" t="s">
        <v>110</v>
      </c>
      <c r="B182" s="1" t="s">
        <v>24</v>
      </c>
      <c r="C182" s="8">
        <v>0.0228</v>
      </c>
    </row>
    <row r="183" spans="1:3" ht="15">
      <c r="A183" s="1" t="s">
        <v>111</v>
      </c>
      <c r="B183" s="1" t="s">
        <v>28</v>
      </c>
      <c r="C183" s="8">
        <v>9.4231</v>
      </c>
    </row>
    <row r="184" spans="1:3" ht="15">
      <c r="A184" s="1" t="s">
        <v>111</v>
      </c>
      <c r="B184" s="1" t="s">
        <v>23</v>
      </c>
      <c r="C184" s="8">
        <v>4.7757</v>
      </c>
    </row>
    <row r="185" spans="1:3" ht="15">
      <c r="A185" s="1" t="s">
        <v>111</v>
      </c>
      <c r="B185" s="1" t="s">
        <v>24</v>
      </c>
      <c r="C185" s="8" t="s">
        <v>26</v>
      </c>
    </row>
    <row r="186" spans="1:3" ht="15">
      <c r="A186" s="1" t="s">
        <v>111</v>
      </c>
      <c r="B186" s="1" t="s">
        <v>25</v>
      </c>
      <c r="C186" s="8" t="s">
        <v>26</v>
      </c>
    </row>
    <row r="187" spans="1:3" ht="15">
      <c r="A187" s="1" t="s">
        <v>112</v>
      </c>
      <c r="B187" s="1" t="s">
        <v>25</v>
      </c>
      <c r="C187" s="8">
        <f>50.9191+45.5373</f>
        <v>96.4564</v>
      </c>
    </row>
    <row r="188" spans="1:3" ht="15">
      <c r="A188" s="1" t="s">
        <v>112</v>
      </c>
      <c r="B188" s="1" t="s">
        <v>24</v>
      </c>
      <c r="C188" s="8">
        <v>0.0626</v>
      </c>
    </row>
    <row r="189" spans="1:3" ht="15">
      <c r="A189" s="1" t="s">
        <v>112</v>
      </c>
      <c r="B189" s="1" t="s">
        <v>27</v>
      </c>
      <c r="C189" s="8">
        <v>7.0488</v>
      </c>
    </row>
    <row r="190" spans="1:3" ht="15">
      <c r="A190" s="1" t="s">
        <v>113</v>
      </c>
      <c r="B190" s="1" t="s">
        <v>23</v>
      </c>
      <c r="C190" s="8">
        <v>7.366</v>
      </c>
    </row>
    <row r="191" spans="1:3" ht="15">
      <c r="A191" s="1" t="s">
        <v>114</v>
      </c>
      <c r="B191" s="1" t="s">
        <v>24</v>
      </c>
      <c r="C191" s="8">
        <v>0.2368</v>
      </c>
    </row>
    <row r="192" spans="1:3" ht="15">
      <c r="A192" s="1" t="s">
        <v>114</v>
      </c>
      <c r="B192" s="1" t="s">
        <v>25</v>
      </c>
      <c r="C192" s="8">
        <v>18.1272</v>
      </c>
    </row>
    <row r="193" spans="1:3" ht="15">
      <c r="A193" s="1" t="s">
        <v>114</v>
      </c>
      <c r="B193" s="1" t="s">
        <v>27</v>
      </c>
      <c r="C193" s="8">
        <v>17.2808</v>
      </c>
    </row>
    <row r="194" spans="1:3" ht="15">
      <c r="A194" s="1" t="s">
        <v>115</v>
      </c>
      <c r="B194" s="1" t="s">
        <v>25</v>
      </c>
      <c r="C194" s="8">
        <v>57.6847</v>
      </c>
    </row>
    <row r="195" spans="1:3" ht="15">
      <c r="A195" s="1" t="s">
        <v>116</v>
      </c>
      <c r="B195" s="1" t="s">
        <v>25</v>
      </c>
      <c r="C195" s="8">
        <v>25.3012</v>
      </c>
    </row>
    <row r="196" spans="1:3" ht="15">
      <c r="A196" s="1" t="s">
        <v>117</v>
      </c>
      <c r="B196" s="1" t="s">
        <v>25</v>
      </c>
      <c r="C196" s="8">
        <v>38.3155</v>
      </c>
    </row>
    <row r="197" spans="1:3" ht="15">
      <c r="A197" s="1" t="s">
        <v>118</v>
      </c>
      <c r="B197" s="1" t="s">
        <v>47</v>
      </c>
      <c r="C197" s="8">
        <v>22.6031</v>
      </c>
    </row>
    <row r="198" spans="1:3" ht="15">
      <c r="A198" s="1" t="s">
        <v>118</v>
      </c>
      <c r="B198" s="1" t="s">
        <v>24</v>
      </c>
      <c r="C198" s="8">
        <v>0.0693</v>
      </c>
    </row>
    <row r="199" spans="1:3" ht="15">
      <c r="A199" s="1" t="s">
        <v>119</v>
      </c>
      <c r="B199" s="1" t="s">
        <v>23</v>
      </c>
      <c r="C199" s="8" t="s">
        <v>26</v>
      </c>
    </row>
    <row r="200" spans="1:3" ht="15">
      <c r="A200" s="1" t="s">
        <v>119</v>
      </c>
      <c r="B200" s="1" t="s">
        <v>28</v>
      </c>
      <c r="C200" s="8">
        <v>2.1245</v>
      </c>
    </row>
    <row r="201" spans="1:3" ht="15">
      <c r="A201" s="1" t="s">
        <v>119</v>
      </c>
      <c r="B201" s="1" t="s">
        <v>34</v>
      </c>
      <c r="C201" s="8" t="s">
        <v>26</v>
      </c>
    </row>
    <row r="202" spans="1:3" ht="15">
      <c r="A202" s="1" t="s">
        <v>119</v>
      </c>
      <c r="B202" s="1" t="s">
        <v>24</v>
      </c>
      <c r="C202" s="8" t="s">
        <v>26</v>
      </c>
    </row>
    <row r="203" spans="1:3" ht="15">
      <c r="A203" s="1" t="s">
        <v>120</v>
      </c>
      <c r="B203" s="1" t="s">
        <v>23</v>
      </c>
      <c r="C203" s="8">
        <v>1.4016</v>
      </c>
    </row>
    <row r="204" spans="1:3" ht="15">
      <c r="A204" s="1" t="s">
        <v>120</v>
      </c>
      <c r="B204" s="1" t="s">
        <v>28</v>
      </c>
      <c r="C204" s="8">
        <v>10.9699</v>
      </c>
    </row>
    <row r="205" spans="1:3" ht="15">
      <c r="A205" s="1" t="s">
        <v>121</v>
      </c>
      <c r="B205" s="1" t="s">
        <v>28</v>
      </c>
      <c r="C205" s="8">
        <v>30.3179</v>
      </c>
    </row>
    <row r="206" spans="1:3" ht="15">
      <c r="A206" s="1" t="s">
        <v>121</v>
      </c>
      <c r="B206" s="1" t="s">
        <v>24</v>
      </c>
      <c r="C206" s="8">
        <v>0.163</v>
      </c>
    </row>
    <row r="207" spans="1:3" ht="15">
      <c r="A207" s="1" t="s">
        <v>122</v>
      </c>
      <c r="B207" s="1" t="s">
        <v>28</v>
      </c>
      <c r="C207" s="8">
        <v>54.1383</v>
      </c>
    </row>
    <row r="208" spans="1:3" ht="15">
      <c r="A208" s="1" t="s">
        <v>123</v>
      </c>
      <c r="B208" s="1" t="s">
        <v>25</v>
      </c>
      <c r="C208" s="8" t="s">
        <v>25</v>
      </c>
    </row>
    <row r="209" spans="1:3" ht="15">
      <c r="A209" s="1" t="s">
        <v>123</v>
      </c>
      <c r="B209" s="1" t="s">
        <v>28</v>
      </c>
      <c r="C209" s="8">
        <v>25.0211</v>
      </c>
    </row>
    <row r="210" spans="1:3" ht="15">
      <c r="A210" s="1" t="s">
        <v>123</v>
      </c>
      <c r="B210" s="1" t="s">
        <v>23</v>
      </c>
      <c r="C210" s="8">
        <v>1.968</v>
      </c>
    </row>
    <row r="211" spans="1:3" ht="15">
      <c r="A211" s="1" t="s">
        <v>123</v>
      </c>
      <c r="B211" s="1" t="s">
        <v>24</v>
      </c>
      <c r="C211" s="8" t="s">
        <v>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1"/>
  <sheetViews>
    <sheetView workbookViewId="0" topLeftCell="A1">
      <selection activeCell="A2" sqref="A2"/>
    </sheetView>
  </sheetViews>
  <sheetFormatPr defaultColWidth="9.140625" defaultRowHeight="12.75"/>
  <cols>
    <col min="1" max="1" width="31.28125" style="1" customWidth="1"/>
    <col min="2" max="2" width="12.421875" style="8" customWidth="1"/>
    <col min="3" max="3" width="11.140625" style="1" customWidth="1"/>
  </cols>
  <sheetData>
    <row r="1" spans="1:3" s="14" customFormat="1" ht="17.25">
      <c r="A1" s="13" t="s">
        <v>1</v>
      </c>
      <c r="B1" s="13" t="s">
        <v>2</v>
      </c>
      <c r="C1" s="13" t="s">
        <v>0</v>
      </c>
    </row>
    <row r="2" spans="1:3" ht="15">
      <c r="A2" s="11" t="s">
        <v>124</v>
      </c>
      <c r="B2" s="12">
        <v>29.8751</v>
      </c>
      <c r="C2" s="11" t="s">
        <v>3</v>
      </c>
    </row>
    <row r="3" spans="1:3" ht="15">
      <c r="A3" s="1" t="s">
        <v>125</v>
      </c>
      <c r="B3" s="8">
        <v>0.034</v>
      </c>
      <c r="C3" s="1" t="s">
        <v>3</v>
      </c>
    </row>
    <row r="4" spans="1:3" ht="15">
      <c r="A4" s="1" t="s">
        <v>124</v>
      </c>
      <c r="B4" s="8" t="s">
        <v>26</v>
      </c>
      <c r="C4" s="1" t="s">
        <v>4</v>
      </c>
    </row>
    <row r="5" spans="1:3" ht="15">
      <c r="A5" s="1" t="s">
        <v>126</v>
      </c>
      <c r="B5" s="8">
        <v>12.5732</v>
      </c>
      <c r="C5" s="1" t="s">
        <v>4</v>
      </c>
    </row>
    <row r="6" spans="1:3" ht="15">
      <c r="A6" s="1" t="s">
        <v>125</v>
      </c>
      <c r="B6" s="8">
        <v>0.0151</v>
      </c>
      <c r="C6" s="1" t="s">
        <v>4</v>
      </c>
    </row>
    <row r="7" spans="1:3" ht="15">
      <c r="A7" s="1" t="s">
        <v>128</v>
      </c>
      <c r="B7" s="8">
        <v>2.769</v>
      </c>
      <c r="C7" s="1" t="s">
        <v>5</v>
      </c>
    </row>
    <row r="8" spans="1:3" ht="15">
      <c r="A8" s="1" t="s">
        <v>125</v>
      </c>
      <c r="B8" s="8">
        <v>0.0477</v>
      </c>
      <c r="C8" s="1" t="s">
        <v>5</v>
      </c>
    </row>
    <row r="9" spans="1:3" ht="15">
      <c r="A9" s="1" t="s">
        <v>126</v>
      </c>
      <c r="B9" s="8">
        <v>32.7561</v>
      </c>
      <c r="C9" s="1" t="s">
        <v>5</v>
      </c>
    </row>
    <row r="10" spans="1:3" ht="15">
      <c r="A10" s="1" t="s">
        <v>125</v>
      </c>
      <c r="B10" s="8">
        <v>0.0141</v>
      </c>
      <c r="C10" s="1" t="s">
        <v>6</v>
      </c>
    </row>
    <row r="11" spans="1:3" ht="15">
      <c r="A11" s="1" t="s">
        <v>124</v>
      </c>
      <c r="B11" s="8">
        <v>5.7712</v>
      </c>
      <c r="C11" s="1" t="s">
        <v>6</v>
      </c>
    </row>
    <row r="12" spans="1:3" ht="15">
      <c r="A12" s="1" t="s">
        <v>129</v>
      </c>
      <c r="B12" s="8">
        <v>67.7005</v>
      </c>
      <c r="C12" s="1" t="s">
        <v>7</v>
      </c>
    </row>
    <row r="13" spans="1:3" ht="15">
      <c r="A13" s="1" t="s">
        <v>126</v>
      </c>
      <c r="B13" s="8">
        <v>13.6853</v>
      </c>
      <c r="C13" s="1" t="s">
        <v>8</v>
      </c>
    </row>
    <row r="14" spans="1:3" ht="15">
      <c r="A14" s="1" t="s">
        <v>126</v>
      </c>
      <c r="B14" s="8">
        <v>36.7053</v>
      </c>
      <c r="C14" s="1" t="s">
        <v>9</v>
      </c>
    </row>
    <row r="15" spans="1:3" ht="15">
      <c r="A15" s="1" t="s">
        <v>128</v>
      </c>
      <c r="B15" s="8">
        <v>0.6621</v>
      </c>
      <c r="C15" s="1" t="s">
        <v>9</v>
      </c>
    </row>
    <row r="16" spans="1:3" ht="15">
      <c r="A16" s="1" t="s">
        <v>130</v>
      </c>
      <c r="B16" s="8" t="s">
        <v>26</v>
      </c>
      <c r="C16" s="1" t="s">
        <v>9</v>
      </c>
    </row>
    <row r="17" spans="1:3" ht="15">
      <c r="A17" s="1" t="s">
        <v>126</v>
      </c>
      <c r="B17" s="8">
        <v>9.802</v>
      </c>
      <c r="C17" s="1" t="s">
        <v>11</v>
      </c>
    </row>
    <row r="18" spans="1:3" ht="15">
      <c r="A18" s="1" t="s">
        <v>125</v>
      </c>
      <c r="B18" s="8">
        <v>0.0089</v>
      </c>
      <c r="C18" s="1" t="s">
        <v>11</v>
      </c>
    </row>
    <row r="19" spans="1:3" ht="15">
      <c r="A19" s="1" t="s">
        <v>131</v>
      </c>
      <c r="B19" s="8" t="s">
        <v>26</v>
      </c>
      <c r="C19" s="1" t="s">
        <v>11</v>
      </c>
    </row>
    <row r="20" spans="1:3" ht="15">
      <c r="A20" s="1" t="s">
        <v>126</v>
      </c>
      <c r="B20" s="8">
        <v>20.6139</v>
      </c>
      <c r="C20" s="1" t="s">
        <v>10</v>
      </c>
    </row>
    <row r="21" spans="1:3" ht="15">
      <c r="A21" s="1" t="s">
        <v>125</v>
      </c>
      <c r="B21" s="8" t="s">
        <v>26</v>
      </c>
      <c r="C21" s="1" t="s">
        <v>10</v>
      </c>
    </row>
    <row r="22" spans="1:3" ht="15">
      <c r="A22" s="1" t="s">
        <v>130</v>
      </c>
      <c r="B22" s="8" t="s">
        <v>26</v>
      </c>
      <c r="C22" s="1" t="s">
        <v>10</v>
      </c>
    </row>
    <row r="23" spans="1:3" ht="15">
      <c r="A23" s="1" t="s">
        <v>31</v>
      </c>
      <c r="B23" s="8" t="s">
        <v>31</v>
      </c>
      <c r="C23" s="1" t="s">
        <v>12</v>
      </c>
    </row>
    <row r="24" spans="1:3" ht="15">
      <c r="A24" s="1" t="s">
        <v>142</v>
      </c>
      <c r="B24" s="8">
        <v>6.8758</v>
      </c>
      <c r="C24" s="1" t="s">
        <v>13</v>
      </c>
    </row>
    <row r="25" spans="1:3" ht="15">
      <c r="A25" s="1" t="s">
        <v>124</v>
      </c>
      <c r="B25" s="8">
        <v>14.4409</v>
      </c>
      <c r="C25" s="1" t="s">
        <v>13</v>
      </c>
    </row>
    <row r="26" spans="1:3" ht="15">
      <c r="A26" s="1" t="s">
        <v>129</v>
      </c>
      <c r="B26" s="8">
        <v>0.389</v>
      </c>
      <c r="C26" s="1" t="s">
        <v>13</v>
      </c>
    </row>
    <row r="27" spans="1:3" ht="15">
      <c r="A27" s="1" t="s">
        <v>124</v>
      </c>
      <c r="B27" s="8">
        <v>0.0305</v>
      </c>
      <c r="C27" s="1" t="s">
        <v>14</v>
      </c>
    </row>
    <row r="28" spans="1:3" ht="15">
      <c r="A28" s="1" t="s">
        <v>125</v>
      </c>
      <c r="B28" s="8" t="s">
        <v>26</v>
      </c>
      <c r="C28" s="1" t="s">
        <v>14</v>
      </c>
    </row>
    <row r="29" spans="1:3" ht="15">
      <c r="A29" s="1" t="s">
        <v>126</v>
      </c>
      <c r="B29" s="8">
        <v>36.7544</v>
      </c>
      <c r="C29" s="1" t="s">
        <v>14</v>
      </c>
    </row>
    <row r="30" spans="1:3" ht="15">
      <c r="A30" s="1" t="s">
        <v>128</v>
      </c>
      <c r="B30" s="8">
        <v>14.1059</v>
      </c>
      <c r="C30" s="1" t="s">
        <v>15</v>
      </c>
    </row>
    <row r="31" spans="1:3" ht="15">
      <c r="A31" s="1" t="s">
        <v>126</v>
      </c>
      <c r="B31" s="8">
        <v>10.5701</v>
      </c>
      <c r="C31" s="1" t="s">
        <v>15</v>
      </c>
    </row>
    <row r="32" spans="1:3" ht="15">
      <c r="A32" s="1" t="s">
        <v>125</v>
      </c>
      <c r="B32" s="8">
        <v>0.2205</v>
      </c>
      <c r="C32" s="1" t="s">
        <v>15</v>
      </c>
    </row>
    <row r="33" spans="1:3" ht="15">
      <c r="A33" s="1" t="s">
        <v>132</v>
      </c>
      <c r="B33" s="8">
        <v>5.9481</v>
      </c>
      <c r="C33" s="1" t="s">
        <v>16</v>
      </c>
    </row>
    <row r="34" spans="1:3" ht="15">
      <c r="A34" s="1" t="s">
        <v>124</v>
      </c>
      <c r="B34" s="8">
        <v>13.0873</v>
      </c>
      <c r="C34" s="1" t="s">
        <v>16</v>
      </c>
    </row>
    <row r="35" spans="1:3" ht="15">
      <c r="A35" s="1" t="s">
        <v>129</v>
      </c>
      <c r="B35" s="8" t="s">
        <v>26</v>
      </c>
      <c r="C35" s="1" t="s">
        <v>16</v>
      </c>
    </row>
    <row r="36" spans="1:3" ht="15">
      <c r="A36" s="1" t="s">
        <v>125</v>
      </c>
      <c r="B36" s="8">
        <v>0.0872</v>
      </c>
      <c r="C36" s="1" t="s">
        <v>16</v>
      </c>
    </row>
    <row r="37" spans="1:3" ht="15">
      <c r="A37" s="1" t="s">
        <v>129</v>
      </c>
      <c r="B37" s="8">
        <v>48.1438</v>
      </c>
      <c r="C37" s="1" t="s">
        <v>17</v>
      </c>
    </row>
    <row r="38" spans="1:3" ht="15">
      <c r="A38" s="1" t="s">
        <v>133</v>
      </c>
      <c r="B38" s="8">
        <v>0.15753</v>
      </c>
      <c r="C38" s="1" t="s">
        <v>17</v>
      </c>
    </row>
    <row r="39" spans="1:3" ht="15">
      <c r="A39" s="1" t="s">
        <v>128</v>
      </c>
      <c r="B39" s="8">
        <f>19.6631+8.0386</f>
        <v>27.701700000000002</v>
      </c>
      <c r="C39" s="1" t="s">
        <v>18</v>
      </c>
    </row>
    <row r="40" spans="1:3" ht="15">
      <c r="A40" s="1" t="s">
        <v>125</v>
      </c>
      <c r="B40" s="8">
        <v>1.0157</v>
      </c>
      <c r="C40" s="1" t="s">
        <v>18</v>
      </c>
    </row>
    <row r="41" spans="1:3" ht="15">
      <c r="A41" s="1" t="s">
        <v>126</v>
      </c>
      <c r="B41" s="8">
        <v>58.5863</v>
      </c>
      <c r="C41" s="1" t="s">
        <v>19</v>
      </c>
    </row>
    <row r="42" spans="1:3" ht="15">
      <c r="A42" s="1" t="s">
        <v>125</v>
      </c>
      <c r="B42" s="8" t="s">
        <v>26</v>
      </c>
      <c r="C42" s="1" t="s">
        <v>19</v>
      </c>
    </row>
    <row r="43" spans="1:3" ht="15">
      <c r="A43" s="1" t="s">
        <v>141</v>
      </c>
      <c r="B43" s="8">
        <v>0.3737</v>
      </c>
      <c r="C43" s="1" t="s">
        <v>19</v>
      </c>
    </row>
    <row r="44" spans="1:3" ht="15">
      <c r="A44" s="1" t="s">
        <v>126</v>
      </c>
      <c r="B44" s="8">
        <v>48.1438</v>
      </c>
      <c r="C44" s="1" t="s">
        <v>20</v>
      </c>
    </row>
    <row r="45" spans="1:3" ht="15">
      <c r="A45" s="1" t="s">
        <v>131</v>
      </c>
      <c r="B45" s="8">
        <v>1.7781</v>
      </c>
      <c r="C45" s="1" t="s">
        <v>20</v>
      </c>
    </row>
    <row r="46" spans="1:3" ht="15">
      <c r="A46" s="1" t="s">
        <v>125</v>
      </c>
      <c r="B46" s="8" t="s">
        <v>26</v>
      </c>
      <c r="C46" s="1" t="s">
        <v>20</v>
      </c>
    </row>
    <row r="47" spans="1:3" ht="15">
      <c r="A47" s="1" t="s">
        <v>126</v>
      </c>
      <c r="B47" s="8">
        <v>38.2202</v>
      </c>
      <c r="C47" s="1" t="s">
        <v>21</v>
      </c>
    </row>
    <row r="48" spans="1:3" ht="15">
      <c r="A48" s="1" t="s">
        <v>131</v>
      </c>
      <c r="B48" s="8">
        <v>0.383</v>
      </c>
      <c r="C48" s="1" t="s">
        <v>21</v>
      </c>
    </row>
    <row r="49" spans="1:3" ht="15">
      <c r="A49" s="1" t="s">
        <v>31</v>
      </c>
      <c r="B49" s="8" t="s">
        <v>31</v>
      </c>
      <c r="C49" s="1" t="s">
        <v>22</v>
      </c>
    </row>
    <row r="50" spans="1:3" ht="15">
      <c r="A50" s="1" t="s">
        <v>124</v>
      </c>
      <c r="B50" s="8">
        <v>9.943</v>
      </c>
      <c r="C50" s="1" t="s">
        <v>36</v>
      </c>
    </row>
    <row r="51" spans="1:3" ht="15">
      <c r="A51" s="1" t="s">
        <v>125</v>
      </c>
      <c r="B51" s="8" t="s">
        <v>26</v>
      </c>
      <c r="C51" s="1" t="s">
        <v>36</v>
      </c>
    </row>
    <row r="52" spans="1:3" ht="15">
      <c r="A52" s="1" t="s">
        <v>125</v>
      </c>
      <c r="B52" s="8">
        <v>0.0451</v>
      </c>
      <c r="C52" s="1" t="s">
        <v>37</v>
      </c>
    </row>
    <row r="53" spans="1:3" ht="15">
      <c r="A53" s="1" t="s">
        <v>124</v>
      </c>
      <c r="B53" s="8">
        <v>15.258</v>
      </c>
      <c r="C53" s="1" t="s">
        <v>37</v>
      </c>
    </row>
    <row r="54" spans="1:3" ht="15">
      <c r="A54" s="1" t="s">
        <v>128</v>
      </c>
      <c r="B54" s="8">
        <v>3.7476</v>
      </c>
      <c r="C54" s="1" t="s">
        <v>37</v>
      </c>
    </row>
    <row r="55" spans="1:3" ht="15">
      <c r="A55" s="1" t="s">
        <v>130</v>
      </c>
      <c r="B55" s="8">
        <v>0.1647</v>
      </c>
      <c r="C55" s="1" t="s">
        <v>37</v>
      </c>
    </row>
    <row r="56" spans="1:3" ht="15">
      <c r="A56" s="1" t="s">
        <v>126</v>
      </c>
      <c r="B56" s="8">
        <v>19.8613</v>
      </c>
      <c r="C56" s="1" t="s">
        <v>38</v>
      </c>
    </row>
    <row r="57" spans="1:3" ht="15">
      <c r="A57" s="1" t="s">
        <v>129</v>
      </c>
      <c r="B57" s="8">
        <v>25.3578</v>
      </c>
      <c r="C57" s="1" t="s">
        <v>38</v>
      </c>
    </row>
    <row r="58" spans="1:3" ht="15">
      <c r="A58" s="1" t="s">
        <v>128</v>
      </c>
      <c r="B58" s="8">
        <v>4.746</v>
      </c>
      <c r="C58" s="1" t="s">
        <v>38</v>
      </c>
    </row>
    <row r="59" spans="1:3" ht="15">
      <c r="A59" s="1" t="s">
        <v>125</v>
      </c>
      <c r="B59" s="8">
        <v>0.0366</v>
      </c>
      <c r="C59" s="1" t="s">
        <v>38</v>
      </c>
    </row>
    <row r="60" spans="1:3" ht="15">
      <c r="A60" s="1" t="s">
        <v>126</v>
      </c>
      <c r="B60" s="8">
        <v>52.7173</v>
      </c>
      <c r="C60" s="1" t="s">
        <v>39</v>
      </c>
    </row>
    <row r="61" spans="1:3" ht="15">
      <c r="A61" s="1" t="s">
        <v>124</v>
      </c>
      <c r="B61" s="8">
        <v>14.252</v>
      </c>
      <c r="C61" s="1" t="s">
        <v>39</v>
      </c>
    </row>
    <row r="62" spans="1:3" ht="15">
      <c r="A62" s="1" t="s">
        <v>125</v>
      </c>
      <c r="B62" s="8">
        <v>0.0765</v>
      </c>
      <c r="C62" s="1" t="s">
        <v>39</v>
      </c>
    </row>
    <row r="63" spans="1:3" ht="15">
      <c r="A63" s="1" t="s">
        <v>124</v>
      </c>
      <c r="B63" s="8">
        <v>5.8403</v>
      </c>
      <c r="C63" s="1" t="s">
        <v>40</v>
      </c>
    </row>
    <row r="64" spans="1:3" ht="15">
      <c r="A64" s="1" t="s">
        <v>129</v>
      </c>
      <c r="B64" s="8">
        <v>0.9612</v>
      </c>
      <c r="C64" s="1" t="s">
        <v>40</v>
      </c>
    </row>
    <row r="65" spans="1:3" ht="15">
      <c r="A65" s="1" t="s">
        <v>125</v>
      </c>
      <c r="B65" s="8">
        <v>0.0456</v>
      </c>
      <c r="C65" s="1" t="s">
        <v>40</v>
      </c>
    </row>
    <row r="66" spans="1:3" ht="15">
      <c r="A66" s="1" t="s">
        <v>134</v>
      </c>
      <c r="B66" s="8" t="s">
        <v>26</v>
      </c>
      <c r="C66" s="1" t="s">
        <v>40</v>
      </c>
    </row>
    <row r="67" spans="1:3" ht="15">
      <c r="A67" s="1" t="s">
        <v>126</v>
      </c>
      <c r="B67" s="8">
        <v>49.7412</v>
      </c>
      <c r="C67" s="1" t="s">
        <v>41</v>
      </c>
    </row>
    <row r="68" spans="1:3" ht="15">
      <c r="A68" s="1" t="s">
        <v>126</v>
      </c>
      <c r="B68" s="8">
        <v>18.2553</v>
      </c>
      <c r="C68" s="1" t="s">
        <v>42</v>
      </c>
    </row>
    <row r="69" spans="1:3" ht="15">
      <c r="A69" s="1" t="s">
        <v>125</v>
      </c>
      <c r="B69" s="8" t="s">
        <v>26</v>
      </c>
      <c r="C69" s="1" t="s">
        <v>42</v>
      </c>
    </row>
    <row r="70" spans="1:3" ht="15">
      <c r="A70" s="1" t="s">
        <v>130</v>
      </c>
      <c r="B70" s="8">
        <v>0.277</v>
      </c>
      <c r="C70" s="1" t="s">
        <v>42</v>
      </c>
    </row>
    <row r="71" spans="1:3" ht="15">
      <c r="A71" s="1" t="s">
        <v>31</v>
      </c>
      <c r="B71" s="8" t="s">
        <v>31</v>
      </c>
      <c r="C71" s="1" t="s">
        <v>43</v>
      </c>
    </row>
    <row r="72" spans="1:3" ht="15">
      <c r="A72" s="1" t="s">
        <v>127</v>
      </c>
      <c r="B72" s="8">
        <v>39.9256</v>
      </c>
      <c r="C72" s="1" t="s">
        <v>44</v>
      </c>
    </row>
    <row r="73" spans="1:3" ht="15">
      <c r="A73" s="1" t="s">
        <v>31</v>
      </c>
      <c r="B73" s="8" t="s">
        <v>31</v>
      </c>
      <c r="C73" s="1" t="s">
        <v>45</v>
      </c>
    </row>
    <row r="74" spans="1:3" ht="15">
      <c r="A74" s="1" t="s">
        <v>124</v>
      </c>
      <c r="B74" s="8">
        <v>18.177</v>
      </c>
      <c r="C74" s="1" t="s">
        <v>48</v>
      </c>
    </row>
    <row r="75" spans="1:3" ht="15">
      <c r="A75" s="1" t="s">
        <v>137</v>
      </c>
      <c r="B75" s="8">
        <v>8.313</v>
      </c>
      <c r="C75" s="1" t="s">
        <v>48</v>
      </c>
    </row>
    <row r="76" spans="1:3" ht="15">
      <c r="A76" s="1" t="s">
        <v>125</v>
      </c>
      <c r="B76" s="8">
        <v>0.0332</v>
      </c>
      <c r="C76" s="1" t="s">
        <v>48</v>
      </c>
    </row>
    <row r="77" spans="1:3" ht="15">
      <c r="A77" s="1" t="s">
        <v>126</v>
      </c>
      <c r="B77" s="8">
        <v>14.8413</v>
      </c>
      <c r="C77" s="1" t="s">
        <v>48</v>
      </c>
    </row>
    <row r="78" spans="1:3" ht="15">
      <c r="A78" s="1" t="s">
        <v>132</v>
      </c>
      <c r="B78" s="8" t="s">
        <v>26</v>
      </c>
      <c r="C78" s="1" t="s">
        <v>48</v>
      </c>
    </row>
    <row r="79" spans="1:3" ht="15">
      <c r="A79" s="1" t="s">
        <v>124</v>
      </c>
      <c r="B79" s="8">
        <v>0.9248</v>
      </c>
      <c r="C79" s="1" t="s">
        <v>49</v>
      </c>
    </row>
    <row r="80" spans="1:3" ht="15">
      <c r="A80" s="1" t="s">
        <v>134</v>
      </c>
      <c r="B80" s="8">
        <v>8.5103</v>
      </c>
      <c r="C80" s="1" t="s">
        <v>50</v>
      </c>
    </row>
    <row r="81" spans="1:3" ht="15">
      <c r="A81" s="1" t="s">
        <v>126</v>
      </c>
      <c r="B81" s="8">
        <f>30.714+27.9423</f>
        <v>58.6563</v>
      </c>
      <c r="C81" s="1" t="s">
        <v>50</v>
      </c>
    </row>
    <row r="82" spans="1:3" ht="15">
      <c r="A82" s="1" t="s">
        <v>125</v>
      </c>
      <c r="B82" s="8">
        <v>0.1379</v>
      </c>
      <c r="C82" s="1" t="s">
        <v>50</v>
      </c>
    </row>
    <row r="83" spans="1:3" ht="15">
      <c r="A83" s="1" t="s">
        <v>131</v>
      </c>
      <c r="B83" s="8">
        <v>0.4044</v>
      </c>
      <c r="C83" s="1" t="s">
        <v>50</v>
      </c>
    </row>
    <row r="84" spans="1:3" ht="15">
      <c r="A84" s="1" t="s">
        <v>128</v>
      </c>
      <c r="B84" s="8">
        <f>18.9526+22.6034</f>
        <v>41.556</v>
      </c>
      <c r="C84" s="1" t="s">
        <v>51</v>
      </c>
    </row>
    <row r="85" spans="1:3" ht="15">
      <c r="A85" s="1" t="s">
        <v>124</v>
      </c>
      <c r="B85" s="8">
        <v>1.821</v>
      </c>
      <c r="C85" s="1" t="s">
        <v>51</v>
      </c>
    </row>
    <row r="86" spans="1:3" ht="15">
      <c r="A86" s="1" t="s">
        <v>132</v>
      </c>
      <c r="B86" s="8">
        <v>0.7519</v>
      </c>
      <c r="C86" s="1" t="s">
        <v>51</v>
      </c>
    </row>
    <row r="87" spans="1:3" ht="15">
      <c r="A87" s="1" t="s">
        <v>125</v>
      </c>
      <c r="B87" s="8">
        <v>0.2214</v>
      </c>
      <c r="C87" s="1" t="s">
        <v>51</v>
      </c>
    </row>
    <row r="88" spans="1:3" ht="15">
      <c r="A88" s="1" t="s">
        <v>136</v>
      </c>
      <c r="B88" s="8">
        <v>0.2507</v>
      </c>
      <c r="C88" s="1" t="s">
        <v>51</v>
      </c>
    </row>
    <row r="89" spans="1:3" ht="15">
      <c r="A89" s="1" t="s">
        <v>131</v>
      </c>
      <c r="B89" s="8" t="s">
        <v>26</v>
      </c>
      <c r="C89" s="1" t="s">
        <v>51</v>
      </c>
    </row>
    <row r="90" spans="1:3" ht="15">
      <c r="A90" s="1" t="s">
        <v>140</v>
      </c>
      <c r="B90" s="8">
        <v>0.0264</v>
      </c>
      <c r="C90" s="1" t="s">
        <v>51</v>
      </c>
    </row>
    <row r="91" spans="1:3" ht="15">
      <c r="A91" s="1" t="s">
        <v>124</v>
      </c>
      <c r="B91" s="8">
        <v>42.9878</v>
      </c>
      <c r="C91" s="1" t="s">
        <v>52</v>
      </c>
    </row>
    <row r="92" spans="1:3" ht="15">
      <c r="A92" s="1" t="s">
        <v>125</v>
      </c>
      <c r="B92" s="8" t="s">
        <v>26</v>
      </c>
      <c r="C92" s="1" t="s">
        <v>52</v>
      </c>
    </row>
    <row r="93" spans="1:3" ht="15">
      <c r="A93" s="1" t="s">
        <v>128</v>
      </c>
      <c r="B93" s="8">
        <v>3.3059</v>
      </c>
      <c r="C93" s="1" t="s">
        <v>53</v>
      </c>
    </row>
    <row r="94" spans="1:3" ht="15">
      <c r="A94" s="1" t="s">
        <v>126</v>
      </c>
      <c r="B94" s="8">
        <v>8.2398</v>
      </c>
      <c r="C94" s="1" t="s">
        <v>53</v>
      </c>
    </row>
    <row r="95" spans="1:3" ht="15">
      <c r="A95" s="1" t="s">
        <v>125</v>
      </c>
      <c r="B95" s="8">
        <v>0.0848</v>
      </c>
      <c r="C95" s="1" t="s">
        <v>53</v>
      </c>
    </row>
    <row r="96" spans="1:3" ht="15">
      <c r="A96" s="1" t="s">
        <v>124</v>
      </c>
      <c r="B96" s="8" t="s">
        <v>26</v>
      </c>
      <c r="C96" s="1" t="s">
        <v>53</v>
      </c>
    </row>
    <row r="97" spans="1:3" ht="15">
      <c r="A97" s="1" t="s">
        <v>134</v>
      </c>
      <c r="B97" s="8">
        <f>29.626+34.1331</f>
        <v>63.759100000000004</v>
      </c>
      <c r="C97" s="1" t="s">
        <v>54</v>
      </c>
    </row>
    <row r="98" spans="1:3" ht="15">
      <c r="A98" s="1" t="s">
        <v>135</v>
      </c>
      <c r="B98" s="8">
        <v>8.2811</v>
      </c>
      <c r="C98" s="1" t="s">
        <v>54</v>
      </c>
    </row>
    <row r="99" spans="1:3" ht="15">
      <c r="A99" s="1" t="s">
        <v>126</v>
      </c>
      <c r="B99" s="8">
        <v>12.4528</v>
      </c>
      <c r="C99" s="1" t="s">
        <v>55</v>
      </c>
    </row>
    <row r="100" spans="1:3" ht="15">
      <c r="A100" s="1" t="s">
        <v>126</v>
      </c>
      <c r="B100" s="8" t="s">
        <v>26</v>
      </c>
      <c r="C100" s="1" t="s">
        <v>56</v>
      </c>
    </row>
    <row r="101" spans="1:3" ht="15">
      <c r="A101" s="1" t="s">
        <v>126</v>
      </c>
      <c r="B101" s="8" t="s">
        <v>26</v>
      </c>
      <c r="C101" s="1" t="s">
        <v>57</v>
      </c>
    </row>
    <row r="102" spans="1:3" ht="15">
      <c r="A102" s="1" t="s">
        <v>124</v>
      </c>
      <c r="B102" s="8">
        <v>5.1144</v>
      </c>
      <c r="C102" s="1" t="s">
        <v>62</v>
      </c>
    </row>
    <row r="103" spans="1:3" ht="15">
      <c r="A103" s="1" t="s">
        <v>129</v>
      </c>
      <c r="B103" s="8">
        <v>1.5134</v>
      </c>
      <c r="C103" s="1" t="s">
        <v>62</v>
      </c>
    </row>
    <row r="104" spans="1:3" ht="15">
      <c r="A104" s="1" t="s">
        <v>137</v>
      </c>
      <c r="B104" s="8">
        <v>3.5959</v>
      </c>
      <c r="C104" s="1" t="s">
        <v>62</v>
      </c>
    </row>
    <row r="105" spans="1:3" ht="15">
      <c r="A105" s="1" t="s">
        <v>129</v>
      </c>
      <c r="B105" s="8">
        <v>9.7065</v>
      </c>
      <c r="C105" s="1" t="s">
        <v>63</v>
      </c>
    </row>
    <row r="106" spans="1:3" ht="15">
      <c r="A106" s="1" t="s">
        <v>124</v>
      </c>
      <c r="B106" s="8">
        <v>5.4815</v>
      </c>
      <c r="C106" s="1" t="s">
        <v>63</v>
      </c>
    </row>
    <row r="107" spans="1:3" ht="15">
      <c r="A107" s="1" t="s">
        <v>125</v>
      </c>
      <c r="B107" s="8">
        <v>0.2674</v>
      </c>
      <c r="C107" s="1" t="s">
        <v>63</v>
      </c>
    </row>
    <row r="108" spans="1:3" ht="15">
      <c r="A108" s="1" t="s">
        <v>125</v>
      </c>
      <c r="B108" s="8">
        <v>0.0129</v>
      </c>
      <c r="C108" s="1" t="s">
        <v>64</v>
      </c>
    </row>
    <row r="109" spans="1:3" ht="15">
      <c r="A109" s="1" t="s">
        <v>124</v>
      </c>
      <c r="B109" s="8">
        <v>0.3732</v>
      </c>
      <c r="C109" s="1" t="s">
        <v>64</v>
      </c>
    </row>
    <row r="110" spans="1:3" ht="15">
      <c r="A110" s="1" t="s">
        <v>129</v>
      </c>
      <c r="B110" s="8">
        <v>43.3656</v>
      </c>
      <c r="C110" s="1" t="s">
        <v>65</v>
      </c>
    </row>
    <row r="111" spans="1:3" ht="15">
      <c r="A111" s="1" t="s">
        <v>138</v>
      </c>
      <c r="B111" s="8">
        <v>1.5156</v>
      </c>
      <c r="C111" s="1" t="s">
        <v>65</v>
      </c>
    </row>
    <row r="112" spans="1:3" ht="15">
      <c r="A112" s="1" t="s">
        <v>125</v>
      </c>
      <c r="B112" s="8">
        <v>0.1277</v>
      </c>
      <c r="C112" s="1" t="s">
        <v>65</v>
      </c>
    </row>
    <row r="113" spans="1:3" ht="15">
      <c r="A113" s="1" t="s">
        <v>124</v>
      </c>
      <c r="B113" s="8">
        <v>2.3465</v>
      </c>
      <c r="C113" s="1" t="s">
        <v>66</v>
      </c>
    </row>
    <row r="114" spans="1:3" ht="15">
      <c r="A114" s="1" t="s">
        <v>126</v>
      </c>
      <c r="B114" s="8">
        <v>16.5602</v>
      </c>
      <c r="C114" s="1" t="s">
        <v>66</v>
      </c>
    </row>
    <row r="115" spans="1:3" ht="15">
      <c r="A115" s="1" t="s">
        <v>128</v>
      </c>
      <c r="B115" s="8">
        <f>23.9481+19.1534</f>
        <v>43.1015</v>
      </c>
      <c r="C115" s="1" t="s">
        <v>67</v>
      </c>
    </row>
    <row r="116" spans="1:3" ht="15">
      <c r="A116" s="1" t="s">
        <v>125</v>
      </c>
      <c r="B116" s="8">
        <v>0.2064</v>
      </c>
      <c r="C116" s="1" t="s">
        <v>67</v>
      </c>
    </row>
    <row r="117" spans="1:3" ht="15">
      <c r="A117" s="1" t="s">
        <v>126</v>
      </c>
      <c r="B117" s="8">
        <f>38.6287+37.1711</f>
        <v>75.7998</v>
      </c>
      <c r="C117" s="1" t="s">
        <v>68</v>
      </c>
    </row>
    <row r="118" spans="1:3" ht="15">
      <c r="A118" s="1" t="s">
        <v>126</v>
      </c>
      <c r="B118" s="8" t="s">
        <v>26</v>
      </c>
      <c r="C118" s="1" t="s">
        <v>69</v>
      </c>
    </row>
    <row r="119" spans="1:3" ht="15">
      <c r="A119" s="1" t="s">
        <v>31</v>
      </c>
      <c r="B119" s="8" t="s">
        <v>31</v>
      </c>
      <c r="C119" s="1" t="s">
        <v>70</v>
      </c>
    </row>
    <row r="120" spans="1:3" ht="15">
      <c r="A120" s="1" t="s">
        <v>126</v>
      </c>
      <c r="B120" s="8" t="s">
        <v>26</v>
      </c>
      <c r="C120" s="1" t="s">
        <v>71</v>
      </c>
    </row>
    <row r="121" spans="1:3" ht="15">
      <c r="A121" s="1" t="s">
        <v>124</v>
      </c>
      <c r="B121" s="8">
        <v>11.4815</v>
      </c>
      <c r="C121" s="1" t="s">
        <v>78</v>
      </c>
    </row>
    <row r="122" spans="1:3" ht="15">
      <c r="A122" s="1" t="s">
        <v>132</v>
      </c>
      <c r="B122" s="8">
        <v>0.6078</v>
      </c>
      <c r="C122" s="1" t="s">
        <v>78</v>
      </c>
    </row>
    <row r="123" spans="1:3" ht="15">
      <c r="A123" s="1" t="s">
        <v>125</v>
      </c>
      <c r="B123" s="8" t="s">
        <v>26</v>
      </c>
      <c r="C123" s="1" t="s">
        <v>78</v>
      </c>
    </row>
    <row r="124" spans="1:3" ht="15">
      <c r="A124" s="1" t="s">
        <v>124</v>
      </c>
      <c r="B124" s="8">
        <v>1.7181</v>
      </c>
      <c r="C124" s="1" t="s">
        <v>79</v>
      </c>
    </row>
    <row r="125" spans="1:3" ht="15">
      <c r="A125" s="1" t="s">
        <v>124</v>
      </c>
      <c r="B125" s="8">
        <v>6.2562</v>
      </c>
      <c r="C125" s="1" t="s">
        <v>80</v>
      </c>
    </row>
    <row r="126" spans="1:3" ht="15">
      <c r="A126" s="1" t="s">
        <v>128</v>
      </c>
      <c r="B126" s="8">
        <v>16.9893</v>
      </c>
      <c r="C126" s="1" t="s">
        <v>81</v>
      </c>
    </row>
    <row r="127" spans="1:3" ht="15">
      <c r="A127" s="1" t="s">
        <v>124</v>
      </c>
      <c r="B127" s="8">
        <v>6.3054</v>
      </c>
      <c r="C127" s="1" t="s">
        <v>81</v>
      </c>
    </row>
    <row r="128" spans="1:3" ht="15">
      <c r="A128" s="1" t="s">
        <v>125</v>
      </c>
      <c r="B128" s="8" t="s">
        <v>125</v>
      </c>
      <c r="C128" s="1" t="s">
        <v>81</v>
      </c>
    </row>
    <row r="129" spans="1:3" ht="15">
      <c r="A129" s="1" t="s">
        <v>129</v>
      </c>
      <c r="B129" s="8">
        <v>14.5754</v>
      </c>
      <c r="C129" s="1" t="s">
        <v>82</v>
      </c>
    </row>
    <row r="130" spans="1:3" ht="15">
      <c r="A130" s="1" t="s">
        <v>125</v>
      </c>
      <c r="B130" s="8">
        <v>0.1274</v>
      </c>
      <c r="C130" s="1" t="s">
        <v>83</v>
      </c>
    </row>
    <row r="131" spans="1:3" ht="15">
      <c r="A131" s="1" t="s">
        <v>128</v>
      </c>
      <c r="B131" s="8">
        <v>45.4435</v>
      </c>
      <c r="C131" s="1" t="s">
        <v>83</v>
      </c>
    </row>
    <row r="132" spans="1:3" ht="15">
      <c r="A132" s="1" t="s">
        <v>126</v>
      </c>
      <c r="B132" s="8">
        <v>24.8143</v>
      </c>
      <c r="C132" s="1" t="s">
        <v>83</v>
      </c>
    </row>
    <row r="133" spans="1:3" ht="15">
      <c r="A133" s="1" t="s">
        <v>134</v>
      </c>
      <c r="B133" s="8">
        <v>1.63</v>
      </c>
      <c r="C133" s="1" t="s">
        <v>83</v>
      </c>
    </row>
    <row r="134" spans="1:3" ht="15">
      <c r="A134" s="1" t="s">
        <v>126</v>
      </c>
      <c r="B134" s="8">
        <v>16.9893</v>
      </c>
      <c r="C134" s="1" t="s">
        <v>84</v>
      </c>
    </row>
    <row r="135" spans="1:3" ht="15">
      <c r="A135" s="1" t="s">
        <v>125</v>
      </c>
      <c r="B135" s="8">
        <v>6.3054</v>
      </c>
      <c r="C135" s="1" t="s">
        <v>84</v>
      </c>
    </row>
    <row r="136" spans="1:3" ht="15">
      <c r="A136" s="1" t="s">
        <v>126</v>
      </c>
      <c r="B136" s="8">
        <v>65.862</v>
      </c>
      <c r="C136" s="1" t="s">
        <v>85</v>
      </c>
    </row>
    <row r="137" spans="1:3" ht="15">
      <c r="A137" s="1" t="s">
        <v>127</v>
      </c>
      <c r="B137" s="8">
        <v>19.8432</v>
      </c>
      <c r="C137" s="1" t="s">
        <v>86</v>
      </c>
    </row>
    <row r="138" spans="1:3" ht="15">
      <c r="A138" s="1" t="s">
        <v>125</v>
      </c>
      <c r="B138" s="8" t="s">
        <v>26</v>
      </c>
      <c r="C138" s="1" t="s">
        <v>86</v>
      </c>
    </row>
    <row r="139" spans="1:3" ht="15">
      <c r="A139" s="1" t="s">
        <v>126</v>
      </c>
      <c r="B139" s="8" t="s">
        <v>26</v>
      </c>
      <c r="C139" s="1" t="s">
        <v>87</v>
      </c>
    </row>
    <row r="140" spans="1:3" ht="15">
      <c r="A140" s="1" t="s">
        <v>125</v>
      </c>
      <c r="B140" s="8" t="s">
        <v>26</v>
      </c>
      <c r="C140" s="1" t="s">
        <v>87</v>
      </c>
    </row>
    <row r="141" spans="1:3" ht="15">
      <c r="A141" s="1" t="s">
        <v>124</v>
      </c>
      <c r="B141" s="8">
        <v>3.2209</v>
      </c>
      <c r="C141" s="1" t="s">
        <v>88</v>
      </c>
    </row>
    <row r="142" spans="1:3" ht="15">
      <c r="A142" s="1" t="s">
        <v>125</v>
      </c>
      <c r="B142" s="8" t="s">
        <v>26</v>
      </c>
      <c r="C142" s="1" t="s">
        <v>88</v>
      </c>
    </row>
    <row r="143" spans="1:3" ht="15">
      <c r="A143" s="1" t="s">
        <v>124</v>
      </c>
      <c r="B143" s="8" t="s">
        <v>26</v>
      </c>
      <c r="C143" s="1" t="s">
        <v>89</v>
      </c>
    </row>
    <row r="144" spans="1:3" ht="15">
      <c r="A144" s="1" t="s">
        <v>124</v>
      </c>
      <c r="B144" s="8">
        <v>8.4846</v>
      </c>
      <c r="C144" s="1" t="s">
        <v>90</v>
      </c>
    </row>
    <row r="145" spans="1:3" ht="15">
      <c r="A145" s="1" t="s">
        <v>139</v>
      </c>
      <c r="B145" s="8" t="s">
        <v>26</v>
      </c>
      <c r="C145" s="1" t="s">
        <v>90</v>
      </c>
    </row>
    <row r="146" spans="1:3" ht="15">
      <c r="A146" s="1" t="s">
        <v>31</v>
      </c>
      <c r="B146" s="8" t="s">
        <v>31</v>
      </c>
      <c r="C146" s="1" t="s">
        <v>91</v>
      </c>
    </row>
    <row r="147" spans="1:3" ht="15">
      <c r="A147" s="1" t="s">
        <v>128</v>
      </c>
      <c r="B147" s="8">
        <v>8.6626</v>
      </c>
      <c r="C147" s="1" t="s">
        <v>92</v>
      </c>
    </row>
    <row r="148" spans="1:3" ht="15">
      <c r="A148" s="1" t="s">
        <v>126</v>
      </c>
      <c r="B148" s="8">
        <v>17.3452</v>
      </c>
      <c r="C148" s="1" t="s">
        <v>92</v>
      </c>
    </row>
    <row r="149" spans="1:3" ht="15">
      <c r="A149" s="1" t="s">
        <v>125</v>
      </c>
      <c r="B149" s="8">
        <v>1.936</v>
      </c>
      <c r="C149" s="1" t="s">
        <v>92</v>
      </c>
    </row>
    <row r="150" spans="1:3" ht="15">
      <c r="A150" s="1" t="s">
        <v>126</v>
      </c>
      <c r="B150" s="8">
        <f>31.6629+46.1529</f>
        <v>77.8158</v>
      </c>
      <c r="C150" s="1" t="s">
        <v>93</v>
      </c>
    </row>
    <row r="151" spans="1:3" ht="15">
      <c r="A151" s="1" t="s">
        <v>134</v>
      </c>
      <c r="B151" s="8">
        <v>4.0506</v>
      </c>
      <c r="C151" s="1" t="s">
        <v>93</v>
      </c>
    </row>
    <row r="152" spans="1:3" ht="15">
      <c r="A152" s="1" t="s">
        <v>125</v>
      </c>
      <c r="B152" s="8">
        <v>0.0683</v>
      </c>
      <c r="C152" s="1" t="s">
        <v>93</v>
      </c>
    </row>
    <row r="153" spans="1:3" ht="15">
      <c r="A153" s="1" t="s">
        <v>138</v>
      </c>
      <c r="B153" s="8">
        <v>0.3182</v>
      </c>
      <c r="C153" s="1" t="s">
        <v>93</v>
      </c>
    </row>
    <row r="154" spans="1:3" ht="15">
      <c r="A154" s="1" t="s">
        <v>126</v>
      </c>
      <c r="B154" s="8">
        <f>44.8752+40.3573</f>
        <v>85.2325</v>
      </c>
      <c r="C154" s="1" t="s">
        <v>94</v>
      </c>
    </row>
    <row r="155" spans="1:3" ht="15">
      <c r="A155" s="1" t="s">
        <v>126</v>
      </c>
      <c r="B155" s="8">
        <f>32.6692+33.1804</f>
        <v>65.8496</v>
      </c>
      <c r="C155" s="1" t="s">
        <v>95</v>
      </c>
    </row>
    <row r="156" spans="1:3" ht="15">
      <c r="A156" s="1" t="s">
        <v>31</v>
      </c>
      <c r="B156" s="8" t="s">
        <v>31</v>
      </c>
      <c r="C156" s="1" t="s">
        <v>96</v>
      </c>
    </row>
    <row r="157" spans="1:3" ht="15">
      <c r="A157" s="1" t="s">
        <v>126</v>
      </c>
      <c r="B157" s="8" t="s">
        <v>26</v>
      </c>
      <c r="C157" s="1" t="s">
        <v>97</v>
      </c>
    </row>
    <row r="158" spans="1:3" ht="15">
      <c r="A158" s="1" t="s">
        <v>124</v>
      </c>
      <c r="B158" s="8">
        <v>12.5548</v>
      </c>
      <c r="C158" s="1" t="s">
        <v>99</v>
      </c>
    </row>
    <row r="159" spans="1:3" ht="15">
      <c r="A159" s="1" t="s">
        <v>125</v>
      </c>
      <c r="B159" s="8">
        <v>0.0651</v>
      </c>
      <c r="C159" s="1" t="s">
        <v>99</v>
      </c>
    </row>
    <row r="160" spans="1:3" ht="15">
      <c r="A160" s="1" t="s">
        <v>124</v>
      </c>
      <c r="B160" s="8">
        <v>5.1901</v>
      </c>
      <c r="C160" s="1" t="s">
        <v>100</v>
      </c>
    </row>
    <row r="161" spans="1:3" ht="15">
      <c r="A161" s="1" t="s">
        <v>125</v>
      </c>
      <c r="B161" s="8">
        <v>0.0273</v>
      </c>
      <c r="C161" s="1" t="s">
        <v>100</v>
      </c>
    </row>
    <row r="162" spans="1:3" ht="15">
      <c r="A162" s="1" t="s">
        <v>128</v>
      </c>
      <c r="B162" s="8">
        <v>24.9339</v>
      </c>
      <c r="C162" s="1" t="s">
        <v>101</v>
      </c>
    </row>
    <row r="163" spans="1:3" ht="15">
      <c r="A163" s="1" t="s">
        <v>124</v>
      </c>
      <c r="B163" s="8">
        <v>19.3818</v>
      </c>
      <c r="C163" s="1" t="s">
        <v>101</v>
      </c>
    </row>
    <row r="164" spans="1:3" ht="15">
      <c r="A164" s="1" t="s">
        <v>125</v>
      </c>
      <c r="B164" s="8">
        <v>0.0651</v>
      </c>
      <c r="C164" s="1" t="s">
        <v>101</v>
      </c>
    </row>
    <row r="165" spans="1:3" ht="15">
      <c r="A165" s="1" t="s">
        <v>128</v>
      </c>
      <c r="B165" s="8">
        <v>19.0155</v>
      </c>
      <c r="C165" s="1" t="s">
        <v>102</v>
      </c>
    </row>
    <row r="166" spans="1:3" ht="15">
      <c r="A166" s="1" t="s">
        <v>125</v>
      </c>
      <c r="B166" s="8" t="s">
        <v>26</v>
      </c>
      <c r="C166" s="1" t="s">
        <v>102</v>
      </c>
    </row>
    <row r="167" spans="1:3" ht="15">
      <c r="A167" s="1" t="s">
        <v>124</v>
      </c>
      <c r="B167" s="8">
        <v>8.345</v>
      </c>
      <c r="C167" s="1" t="s">
        <v>103</v>
      </c>
    </row>
    <row r="168" spans="1:3" ht="15">
      <c r="A168" s="1" t="s">
        <v>125</v>
      </c>
      <c r="B168" s="8">
        <v>0.1348</v>
      </c>
      <c r="C168" s="1" t="s">
        <v>103</v>
      </c>
    </row>
    <row r="169" spans="1:3" ht="15">
      <c r="A169" s="1" t="s">
        <v>126</v>
      </c>
      <c r="B169" s="8">
        <v>9.2594</v>
      </c>
      <c r="C169" s="1" t="s">
        <v>104</v>
      </c>
    </row>
    <row r="170" spans="1:3" ht="15">
      <c r="A170" s="1" t="s">
        <v>124</v>
      </c>
      <c r="B170" s="8">
        <v>17.5964</v>
      </c>
      <c r="C170" s="1" t="s">
        <v>104</v>
      </c>
    </row>
    <row r="171" spans="1:3" ht="15">
      <c r="A171" s="1" t="s">
        <v>125</v>
      </c>
      <c r="B171" s="8" t="s">
        <v>26</v>
      </c>
      <c r="C171" s="1" t="s">
        <v>104</v>
      </c>
    </row>
    <row r="172" spans="1:3" ht="15">
      <c r="A172" s="1" t="s">
        <v>126</v>
      </c>
      <c r="B172" s="8">
        <f>61.1608+59.6754</f>
        <v>120.8362</v>
      </c>
      <c r="C172" s="1" t="s">
        <v>105</v>
      </c>
    </row>
    <row r="173" spans="1:3" ht="15">
      <c r="A173" s="1" t="s">
        <v>125</v>
      </c>
      <c r="B173" s="8" t="s">
        <v>26</v>
      </c>
      <c r="C173" s="1" t="s">
        <v>105</v>
      </c>
    </row>
    <row r="174" spans="1:3" ht="15">
      <c r="A174" s="1" t="s">
        <v>126</v>
      </c>
      <c r="B174" s="8">
        <f>58.2974+31.2564</f>
        <v>89.5538</v>
      </c>
      <c r="C174" s="1" t="s">
        <v>106</v>
      </c>
    </row>
    <row r="175" spans="1:3" ht="15">
      <c r="A175" s="1" t="s">
        <v>126</v>
      </c>
      <c r="B175" s="8">
        <v>5.0244</v>
      </c>
      <c r="C175" s="1" t="s">
        <v>107</v>
      </c>
    </row>
    <row r="176" spans="1:3" ht="15">
      <c r="A176" s="1" t="s">
        <v>125</v>
      </c>
      <c r="B176" s="8">
        <v>0.0961</v>
      </c>
      <c r="C176" s="1" t="s">
        <v>107</v>
      </c>
    </row>
    <row r="177" spans="1:3" ht="15">
      <c r="A177" s="1" t="s">
        <v>126</v>
      </c>
      <c r="B177" s="8" t="s">
        <v>26</v>
      </c>
      <c r="C177" s="1" t="s">
        <v>108</v>
      </c>
    </row>
    <row r="178" spans="1:3" ht="15">
      <c r="A178" s="1" t="s">
        <v>125</v>
      </c>
      <c r="B178" s="8" t="s">
        <v>26</v>
      </c>
      <c r="C178" s="1" t="s">
        <v>108</v>
      </c>
    </row>
    <row r="179" spans="1:3" ht="15">
      <c r="A179" s="1" t="s">
        <v>126</v>
      </c>
      <c r="B179" s="8">
        <f>58.2974+31.2564</f>
        <v>89.5538</v>
      </c>
      <c r="C179" s="1" t="s">
        <v>109</v>
      </c>
    </row>
    <row r="180" spans="1:3" ht="15">
      <c r="A180" s="1" t="s">
        <v>129</v>
      </c>
      <c r="B180" s="8">
        <v>2.1368</v>
      </c>
      <c r="C180" s="1" t="s">
        <v>110</v>
      </c>
    </row>
    <row r="181" spans="1:3" ht="15">
      <c r="A181" s="1" t="s">
        <v>124</v>
      </c>
      <c r="B181" s="8">
        <v>8.5822</v>
      </c>
      <c r="C181" s="1" t="s">
        <v>110</v>
      </c>
    </row>
    <row r="182" spans="1:3" ht="15">
      <c r="A182" s="1" t="s">
        <v>125</v>
      </c>
      <c r="B182" s="8">
        <v>0.0228</v>
      </c>
      <c r="C182" s="1" t="s">
        <v>110</v>
      </c>
    </row>
    <row r="183" spans="1:3" ht="15">
      <c r="A183" s="1" t="s">
        <v>129</v>
      </c>
      <c r="B183" s="8">
        <v>9.4231</v>
      </c>
      <c r="C183" s="1" t="s">
        <v>111</v>
      </c>
    </row>
    <row r="184" spans="1:3" ht="15">
      <c r="A184" s="1" t="s">
        <v>124</v>
      </c>
      <c r="B184" s="8">
        <v>4.7757</v>
      </c>
      <c r="C184" s="1" t="s">
        <v>111</v>
      </c>
    </row>
    <row r="185" spans="1:3" ht="15">
      <c r="A185" s="1" t="s">
        <v>125</v>
      </c>
      <c r="B185" s="8" t="s">
        <v>26</v>
      </c>
      <c r="C185" s="1" t="s">
        <v>111</v>
      </c>
    </row>
    <row r="186" spans="1:3" ht="15">
      <c r="A186" s="1" t="s">
        <v>126</v>
      </c>
      <c r="B186" s="8" t="s">
        <v>26</v>
      </c>
      <c r="C186" s="1" t="s">
        <v>111</v>
      </c>
    </row>
    <row r="187" spans="1:3" ht="15">
      <c r="A187" s="1" t="s">
        <v>126</v>
      </c>
      <c r="B187" s="8">
        <f>50.9191+45.5373</f>
        <v>96.4564</v>
      </c>
      <c r="C187" s="1" t="s">
        <v>112</v>
      </c>
    </row>
    <row r="188" spans="1:3" ht="15">
      <c r="A188" s="1" t="s">
        <v>125</v>
      </c>
      <c r="B188" s="8">
        <v>0.0626</v>
      </c>
      <c r="C188" s="1" t="s">
        <v>112</v>
      </c>
    </row>
    <row r="189" spans="1:3" ht="15">
      <c r="A189" s="1" t="s">
        <v>128</v>
      </c>
      <c r="B189" s="8">
        <v>7.0488</v>
      </c>
      <c r="C189" s="1" t="s">
        <v>112</v>
      </c>
    </row>
    <row r="190" spans="1:3" ht="15">
      <c r="A190" s="1" t="s">
        <v>124</v>
      </c>
      <c r="B190" s="8">
        <v>7.366</v>
      </c>
      <c r="C190" s="1" t="s">
        <v>113</v>
      </c>
    </row>
    <row r="191" spans="1:3" ht="15">
      <c r="A191" s="1" t="s">
        <v>125</v>
      </c>
      <c r="B191" s="8">
        <v>0.2368</v>
      </c>
      <c r="C191" s="1" t="s">
        <v>114</v>
      </c>
    </row>
    <row r="192" spans="1:3" ht="15">
      <c r="A192" s="1" t="s">
        <v>126</v>
      </c>
      <c r="B192" s="8">
        <v>18.1272</v>
      </c>
      <c r="C192" s="1" t="s">
        <v>114</v>
      </c>
    </row>
    <row r="193" spans="1:3" ht="15">
      <c r="A193" s="1" t="s">
        <v>128</v>
      </c>
      <c r="B193" s="8">
        <v>17.2808</v>
      </c>
      <c r="C193" s="1" t="s">
        <v>114</v>
      </c>
    </row>
    <row r="194" spans="1:3" ht="15">
      <c r="A194" s="1" t="s">
        <v>126</v>
      </c>
      <c r="B194" s="8">
        <v>57.6847</v>
      </c>
      <c r="C194" s="1" t="s">
        <v>115</v>
      </c>
    </row>
    <row r="195" spans="1:3" ht="15">
      <c r="A195" s="1" t="s">
        <v>126</v>
      </c>
      <c r="B195" s="8">
        <v>25.3012</v>
      </c>
      <c r="C195" s="1" t="s">
        <v>116</v>
      </c>
    </row>
    <row r="196" spans="1:3" ht="15">
      <c r="A196" s="1" t="s">
        <v>126</v>
      </c>
      <c r="B196" s="8">
        <v>38.3155</v>
      </c>
      <c r="C196" s="1" t="s">
        <v>117</v>
      </c>
    </row>
    <row r="197" spans="1:3" ht="15">
      <c r="A197" s="1" t="s">
        <v>127</v>
      </c>
      <c r="B197" s="8">
        <v>22.6031</v>
      </c>
      <c r="C197" s="1" t="s">
        <v>118</v>
      </c>
    </row>
    <row r="198" spans="1:3" ht="15">
      <c r="A198" s="1" t="s">
        <v>125</v>
      </c>
      <c r="B198" s="8">
        <v>0.0693</v>
      </c>
      <c r="C198" s="1" t="s">
        <v>118</v>
      </c>
    </row>
    <row r="199" spans="1:3" ht="15">
      <c r="A199" s="1" t="s">
        <v>124</v>
      </c>
      <c r="B199" s="8" t="s">
        <v>26</v>
      </c>
      <c r="C199" s="1" t="s">
        <v>119</v>
      </c>
    </row>
    <row r="200" spans="1:3" ht="15">
      <c r="A200" s="1" t="s">
        <v>129</v>
      </c>
      <c r="B200" s="8">
        <v>2.1245</v>
      </c>
      <c r="C200" s="1" t="s">
        <v>119</v>
      </c>
    </row>
    <row r="201" spans="1:3" ht="15">
      <c r="A201" s="1" t="s">
        <v>133</v>
      </c>
      <c r="B201" s="8" t="s">
        <v>26</v>
      </c>
      <c r="C201" s="1" t="s">
        <v>119</v>
      </c>
    </row>
    <row r="202" spans="1:3" ht="15">
      <c r="A202" s="1" t="s">
        <v>125</v>
      </c>
      <c r="B202" s="8" t="s">
        <v>26</v>
      </c>
      <c r="C202" s="1" t="s">
        <v>119</v>
      </c>
    </row>
    <row r="203" spans="1:3" ht="15">
      <c r="A203" s="1" t="s">
        <v>124</v>
      </c>
      <c r="B203" s="8">
        <v>1.4016</v>
      </c>
      <c r="C203" s="1" t="s">
        <v>120</v>
      </c>
    </row>
    <row r="204" spans="1:3" ht="15">
      <c r="A204" s="1" t="s">
        <v>129</v>
      </c>
      <c r="B204" s="8">
        <v>10.9699</v>
      </c>
      <c r="C204" s="1" t="s">
        <v>120</v>
      </c>
    </row>
    <row r="205" spans="1:3" ht="15">
      <c r="A205" s="1" t="s">
        <v>129</v>
      </c>
      <c r="B205" s="8">
        <v>30.3179</v>
      </c>
      <c r="C205" s="1" t="s">
        <v>121</v>
      </c>
    </row>
    <row r="206" spans="1:3" ht="15">
      <c r="A206" s="1" t="s">
        <v>125</v>
      </c>
      <c r="B206" s="8">
        <v>0.163</v>
      </c>
      <c r="C206" s="1" t="s">
        <v>121</v>
      </c>
    </row>
    <row r="207" spans="1:3" ht="15">
      <c r="A207" s="1" t="s">
        <v>129</v>
      </c>
      <c r="B207" s="8">
        <v>54.1383</v>
      </c>
      <c r="C207" s="1" t="s">
        <v>122</v>
      </c>
    </row>
    <row r="208" spans="1:3" ht="15">
      <c r="A208" s="1" t="s">
        <v>126</v>
      </c>
      <c r="B208" s="8">
        <v>9.7041</v>
      </c>
      <c r="C208" s="1" t="s">
        <v>123</v>
      </c>
    </row>
    <row r="209" spans="1:3" ht="15">
      <c r="A209" s="1" t="s">
        <v>129</v>
      </c>
      <c r="B209" s="8">
        <v>25.0211</v>
      </c>
      <c r="C209" s="1" t="s">
        <v>123</v>
      </c>
    </row>
    <row r="210" spans="1:3" ht="15">
      <c r="A210" s="1" t="s">
        <v>124</v>
      </c>
      <c r="B210" s="8">
        <v>1.968</v>
      </c>
      <c r="C210" s="1" t="s">
        <v>123</v>
      </c>
    </row>
    <row r="211" spans="1:3" ht="15">
      <c r="A211" s="1" t="s">
        <v>125</v>
      </c>
      <c r="B211" s="8" t="s">
        <v>26</v>
      </c>
      <c r="C211" s="1" t="s">
        <v>123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1"/>
  <sheetViews>
    <sheetView workbookViewId="0" topLeftCell="A1">
      <selection activeCell="E5" sqref="E5"/>
    </sheetView>
  </sheetViews>
  <sheetFormatPr defaultColWidth="9.140625" defaultRowHeight="12.75"/>
  <cols>
    <col min="1" max="1" width="31.28125" style="1" customWidth="1"/>
    <col min="2" max="2" width="12.421875" style="8" customWidth="1"/>
    <col min="3" max="3" width="11.140625" style="1" customWidth="1"/>
  </cols>
  <sheetData>
    <row r="1" spans="1:3" s="14" customFormat="1" ht="17.25">
      <c r="A1" s="13" t="s">
        <v>1</v>
      </c>
      <c r="B1" s="13" t="s">
        <v>2</v>
      </c>
      <c r="C1" s="13" t="s">
        <v>0</v>
      </c>
    </row>
    <row r="2" spans="1:3" ht="15">
      <c r="A2" s="11" t="s">
        <v>129</v>
      </c>
      <c r="B2" s="12">
        <v>67.7005</v>
      </c>
      <c r="C2" s="11" t="s">
        <v>7</v>
      </c>
    </row>
    <row r="3" spans="1:3" ht="15">
      <c r="A3" s="1" t="s">
        <v>129</v>
      </c>
      <c r="B3" s="8">
        <v>0.389</v>
      </c>
      <c r="C3" s="1" t="s">
        <v>13</v>
      </c>
    </row>
    <row r="4" spans="1:3" ht="15">
      <c r="A4" s="1" t="s">
        <v>129</v>
      </c>
      <c r="B4" s="8" t="s">
        <v>26</v>
      </c>
      <c r="C4" s="1" t="s">
        <v>16</v>
      </c>
    </row>
    <row r="5" spans="1:3" ht="15">
      <c r="A5" s="1" t="s">
        <v>129</v>
      </c>
      <c r="B5" s="8">
        <v>48.1438</v>
      </c>
      <c r="C5" s="1" t="s">
        <v>17</v>
      </c>
    </row>
    <row r="6" spans="1:3" ht="15">
      <c r="A6" s="1" t="s">
        <v>129</v>
      </c>
      <c r="B6" s="8">
        <v>25.3578</v>
      </c>
      <c r="C6" s="1" t="s">
        <v>38</v>
      </c>
    </row>
    <row r="7" spans="1:3" ht="15">
      <c r="A7" s="1" t="s">
        <v>129</v>
      </c>
      <c r="B7" s="8">
        <v>0.9612</v>
      </c>
      <c r="C7" s="1" t="s">
        <v>40</v>
      </c>
    </row>
    <row r="8" spans="1:3" ht="15">
      <c r="A8" s="1" t="s">
        <v>129</v>
      </c>
      <c r="B8" s="8">
        <v>1.5134</v>
      </c>
      <c r="C8" s="1" t="s">
        <v>62</v>
      </c>
    </row>
    <row r="9" spans="1:3" ht="15">
      <c r="A9" s="1" t="s">
        <v>129</v>
      </c>
      <c r="B9" s="8">
        <v>9.7065</v>
      </c>
      <c r="C9" s="1" t="s">
        <v>63</v>
      </c>
    </row>
    <row r="10" spans="1:3" ht="15">
      <c r="A10" s="1" t="s">
        <v>129</v>
      </c>
      <c r="B10" s="8">
        <v>43.3656</v>
      </c>
      <c r="C10" s="1" t="s">
        <v>65</v>
      </c>
    </row>
    <row r="11" spans="1:3" ht="15">
      <c r="A11" s="1" t="s">
        <v>129</v>
      </c>
      <c r="B11" s="8">
        <v>14.5754</v>
      </c>
      <c r="C11" s="1" t="s">
        <v>82</v>
      </c>
    </row>
    <row r="12" spans="1:3" ht="15">
      <c r="A12" s="1" t="s">
        <v>129</v>
      </c>
      <c r="B12" s="8">
        <v>2.1368</v>
      </c>
      <c r="C12" s="1" t="s">
        <v>110</v>
      </c>
    </row>
    <row r="13" spans="1:3" ht="15">
      <c r="A13" s="1" t="s">
        <v>129</v>
      </c>
      <c r="B13" s="8">
        <v>9.4231</v>
      </c>
      <c r="C13" s="1" t="s">
        <v>111</v>
      </c>
    </row>
    <row r="14" spans="1:3" ht="15">
      <c r="A14" s="1" t="s">
        <v>129</v>
      </c>
      <c r="B14" s="8">
        <v>2.1245</v>
      </c>
      <c r="C14" s="1" t="s">
        <v>119</v>
      </c>
    </row>
    <row r="15" spans="1:3" ht="15">
      <c r="A15" s="1" t="s">
        <v>129</v>
      </c>
      <c r="B15" s="8">
        <v>10.9699</v>
      </c>
      <c r="C15" s="1" t="s">
        <v>120</v>
      </c>
    </row>
    <row r="16" spans="1:3" ht="15">
      <c r="A16" s="1" t="s">
        <v>129</v>
      </c>
      <c r="B16" s="8">
        <v>30.3179</v>
      </c>
      <c r="C16" s="1" t="s">
        <v>121</v>
      </c>
    </row>
    <row r="17" spans="1:3" ht="15">
      <c r="A17" s="1" t="s">
        <v>129</v>
      </c>
      <c r="B17" s="8">
        <v>54.1383</v>
      </c>
      <c r="C17" s="1" t="s">
        <v>122</v>
      </c>
    </row>
    <row r="18" spans="1:3" ht="15">
      <c r="A18" s="1" t="s">
        <v>129</v>
      </c>
      <c r="B18" s="8">
        <v>25.0211</v>
      </c>
      <c r="C18" s="1" t="s">
        <v>123</v>
      </c>
    </row>
    <row r="19" spans="1:3" ht="15">
      <c r="A19" s="1" t="s">
        <v>137</v>
      </c>
      <c r="B19" s="8">
        <v>8.313</v>
      </c>
      <c r="C19" s="1" t="s">
        <v>48</v>
      </c>
    </row>
    <row r="20" spans="1:3" ht="15">
      <c r="A20" s="1" t="s">
        <v>137</v>
      </c>
      <c r="B20" s="8">
        <v>3.5959</v>
      </c>
      <c r="C20" s="1" t="s">
        <v>62</v>
      </c>
    </row>
    <row r="21" spans="1:3" ht="15">
      <c r="A21" s="1" t="s">
        <v>142</v>
      </c>
      <c r="B21" s="8">
        <v>6.8758</v>
      </c>
      <c r="C21" s="1" t="s">
        <v>13</v>
      </c>
    </row>
    <row r="22" spans="1:3" ht="15">
      <c r="A22" s="1" t="s">
        <v>132</v>
      </c>
      <c r="B22" s="8">
        <v>5.9481</v>
      </c>
      <c r="C22" s="1" t="s">
        <v>16</v>
      </c>
    </row>
    <row r="23" spans="1:3" ht="15">
      <c r="A23" s="1" t="s">
        <v>132</v>
      </c>
      <c r="B23" s="8" t="s">
        <v>26</v>
      </c>
      <c r="C23" s="1" t="s">
        <v>48</v>
      </c>
    </row>
    <row r="24" spans="1:3" ht="15">
      <c r="A24" s="1" t="s">
        <v>132</v>
      </c>
      <c r="B24" s="8">
        <v>0.7519</v>
      </c>
      <c r="C24" s="1" t="s">
        <v>51</v>
      </c>
    </row>
    <row r="25" spans="1:3" ht="15">
      <c r="A25" s="1" t="s">
        <v>132</v>
      </c>
      <c r="B25" s="8">
        <v>0.6078</v>
      </c>
      <c r="C25" s="1" t="s">
        <v>78</v>
      </c>
    </row>
    <row r="26" spans="1:3" ht="15">
      <c r="A26" s="1" t="s">
        <v>124</v>
      </c>
      <c r="B26" s="8">
        <v>29.8751</v>
      </c>
      <c r="C26" s="1" t="s">
        <v>3</v>
      </c>
    </row>
    <row r="27" spans="1:3" ht="15">
      <c r="A27" s="1" t="s">
        <v>124</v>
      </c>
      <c r="B27" s="8" t="s">
        <v>26</v>
      </c>
      <c r="C27" s="1" t="s">
        <v>4</v>
      </c>
    </row>
    <row r="28" spans="1:3" ht="15">
      <c r="A28" s="1" t="s">
        <v>124</v>
      </c>
      <c r="B28" s="8">
        <v>5.7712</v>
      </c>
      <c r="C28" s="1" t="s">
        <v>6</v>
      </c>
    </row>
    <row r="29" spans="1:3" ht="15">
      <c r="A29" s="1" t="s">
        <v>124</v>
      </c>
      <c r="B29" s="8">
        <v>14.4409</v>
      </c>
      <c r="C29" s="1" t="s">
        <v>13</v>
      </c>
    </row>
    <row r="30" spans="1:3" ht="15">
      <c r="A30" s="1" t="s">
        <v>124</v>
      </c>
      <c r="B30" s="8">
        <v>0.0305</v>
      </c>
      <c r="C30" s="1" t="s">
        <v>14</v>
      </c>
    </row>
    <row r="31" spans="1:3" ht="15">
      <c r="A31" s="1" t="s">
        <v>124</v>
      </c>
      <c r="B31" s="8">
        <v>13.0873</v>
      </c>
      <c r="C31" s="1" t="s">
        <v>16</v>
      </c>
    </row>
    <row r="32" spans="1:3" ht="15">
      <c r="A32" s="1" t="s">
        <v>124</v>
      </c>
      <c r="B32" s="8">
        <v>9.943</v>
      </c>
      <c r="C32" s="1" t="s">
        <v>36</v>
      </c>
    </row>
    <row r="33" spans="1:3" ht="15">
      <c r="A33" s="1" t="s">
        <v>124</v>
      </c>
      <c r="B33" s="8">
        <v>15.258</v>
      </c>
      <c r="C33" s="1" t="s">
        <v>37</v>
      </c>
    </row>
    <row r="34" spans="1:3" ht="15">
      <c r="A34" s="1" t="s">
        <v>124</v>
      </c>
      <c r="B34" s="8">
        <v>14.252</v>
      </c>
      <c r="C34" s="1" t="s">
        <v>39</v>
      </c>
    </row>
    <row r="35" spans="1:3" ht="15">
      <c r="A35" s="1" t="s">
        <v>124</v>
      </c>
      <c r="B35" s="8">
        <v>5.8403</v>
      </c>
      <c r="C35" s="1" t="s">
        <v>40</v>
      </c>
    </row>
    <row r="36" spans="1:3" ht="15">
      <c r="A36" s="1" t="s">
        <v>124</v>
      </c>
      <c r="B36" s="8">
        <v>18.177</v>
      </c>
      <c r="C36" s="1" t="s">
        <v>48</v>
      </c>
    </row>
    <row r="37" spans="1:3" ht="15">
      <c r="A37" s="1" t="s">
        <v>124</v>
      </c>
      <c r="B37" s="8">
        <v>0.9248</v>
      </c>
      <c r="C37" s="1" t="s">
        <v>49</v>
      </c>
    </row>
    <row r="38" spans="1:3" ht="15">
      <c r="A38" s="1" t="s">
        <v>124</v>
      </c>
      <c r="B38" s="8">
        <v>1.821</v>
      </c>
      <c r="C38" s="1" t="s">
        <v>51</v>
      </c>
    </row>
    <row r="39" spans="1:3" ht="15">
      <c r="A39" s="1" t="s">
        <v>124</v>
      </c>
      <c r="B39" s="8">
        <v>42.9878</v>
      </c>
      <c r="C39" s="1" t="s">
        <v>52</v>
      </c>
    </row>
    <row r="40" spans="1:3" ht="15">
      <c r="A40" s="1" t="s">
        <v>124</v>
      </c>
      <c r="B40" s="8" t="s">
        <v>26</v>
      </c>
      <c r="C40" s="1" t="s">
        <v>53</v>
      </c>
    </row>
    <row r="41" spans="1:3" ht="15">
      <c r="A41" s="1" t="s">
        <v>124</v>
      </c>
      <c r="B41" s="8">
        <v>5.1144</v>
      </c>
      <c r="C41" s="1" t="s">
        <v>62</v>
      </c>
    </row>
    <row r="42" spans="1:3" ht="15">
      <c r="A42" s="1" t="s">
        <v>124</v>
      </c>
      <c r="B42" s="8">
        <v>5.4815</v>
      </c>
      <c r="C42" s="1" t="s">
        <v>63</v>
      </c>
    </row>
    <row r="43" spans="1:3" ht="15">
      <c r="A43" s="1" t="s">
        <v>124</v>
      </c>
      <c r="B43" s="8">
        <v>0.3732</v>
      </c>
      <c r="C43" s="1" t="s">
        <v>64</v>
      </c>
    </row>
    <row r="44" spans="1:3" ht="15">
      <c r="A44" s="1" t="s">
        <v>124</v>
      </c>
      <c r="B44" s="8">
        <v>2.3465</v>
      </c>
      <c r="C44" s="1" t="s">
        <v>66</v>
      </c>
    </row>
    <row r="45" spans="1:3" ht="15">
      <c r="A45" s="1" t="s">
        <v>124</v>
      </c>
      <c r="B45" s="8">
        <v>11.4815</v>
      </c>
      <c r="C45" s="1" t="s">
        <v>78</v>
      </c>
    </row>
    <row r="46" spans="1:3" ht="15">
      <c r="A46" s="1" t="s">
        <v>124</v>
      </c>
      <c r="B46" s="8">
        <v>1.7181</v>
      </c>
      <c r="C46" s="1" t="s">
        <v>79</v>
      </c>
    </row>
    <row r="47" spans="1:3" ht="15">
      <c r="A47" s="1" t="s">
        <v>124</v>
      </c>
      <c r="B47" s="8">
        <v>6.2562</v>
      </c>
      <c r="C47" s="1" t="s">
        <v>80</v>
      </c>
    </row>
    <row r="48" spans="1:3" ht="15">
      <c r="A48" s="1" t="s">
        <v>124</v>
      </c>
      <c r="B48" s="8">
        <v>6.3054</v>
      </c>
      <c r="C48" s="1" t="s">
        <v>81</v>
      </c>
    </row>
    <row r="49" spans="1:3" ht="15">
      <c r="A49" s="1" t="s">
        <v>124</v>
      </c>
      <c r="B49" s="8">
        <v>3.2209</v>
      </c>
      <c r="C49" s="1" t="s">
        <v>88</v>
      </c>
    </row>
    <row r="50" spans="1:3" ht="15">
      <c r="A50" s="1" t="s">
        <v>124</v>
      </c>
      <c r="B50" s="8" t="s">
        <v>26</v>
      </c>
      <c r="C50" s="1" t="s">
        <v>89</v>
      </c>
    </row>
    <row r="51" spans="1:3" ht="15">
      <c r="A51" s="1" t="s">
        <v>124</v>
      </c>
      <c r="B51" s="8">
        <v>8.4846</v>
      </c>
      <c r="C51" s="1" t="s">
        <v>90</v>
      </c>
    </row>
    <row r="52" spans="1:3" ht="15">
      <c r="A52" s="1" t="s">
        <v>124</v>
      </c>
      <c r="B52" s="8">
        <v>12.5548</v>
      </c>
      <c r="C52" s="1" t="s">
        <v>99</v>
      </c>
    </row>
    <row r="53" spans="1:3" ht="15">
      <c r="A53" s="1" t="s">
        <v>124</v>
      </c>
      <c r="B53" s="8">
        <v>5.1901</v>
      </c>
      <c r="C53" s="1" t="s">
        <v>100</v>
      </c>
    </row>
    <row r="54" spans="1:3" ht="15">
      <c r="A54" s="1" t="s">
        <v>124</v>
      </c>
      <c r="B54" s="8">
        <v>19.3818</v>
      </c>
      <c r="C54" s="1" t="s">
        <v>101</v>
      </c>
    </row>
    <row r="55" spans="1:3" ht="15">
      <c r="A55" s="1" t="s">
        <v>124</v>
      </c>
      <c r="B55" s="8">
        <v>8.345</v>
      </c>
      <c r="C55" s="1" t="s">
        <v>103</v>
      </c>
    </row>
    <row r="56" spans="1:3" ht="15">
      <c r="A56" s="1" t="s">
        <v>124</v>
      </c>
      <c r="B56" s="8">
        <v>17.5964</v>
      </c>
      <c r="C56" s="1" t="s">
        <v>104</v>
      </c>
    </row>
    <row r="57" spans="1:3" ht="15">
      <c r="A57" s="1" t="s">
        <v>124</v>
      </c>
      <c r="B57" s="8">
        <v>8.5822</v>
      </c>
      <c r="C57" s="1" t="s">
        <v>110</v>
      </c>
    </row>
    <row r="58" spans="1:3" ht="15">
      <c r="A58" s="1" t="s">
        <v>124</v>
      </c>
      <c r="B58" s="8">
        <v>4.7757</v>
      </c>
      <c r="C58" s="1" t="s">
        <v>111</v>
      </c>
    </row>
    <row r="59" spans="1:3" ht="15">
      <c r="A59" s="1" t="s">
        <v>124</v>
      </c>
      <c r="B59" s="8">
        <v>7.366</v>
      </c>
      <c r="C59" s="1" t="s">
        <v>113</v>
      </c>
    </row>
    <row r="60" spans="1:3" ht="15">
      <c r="A60" s="1" t="s">
        <v>124</v>
      </c>
      <c r="B60" s="8" t="s">
        <v>26</v>
      </c>
      <c r="C60" s="1" t="s">
        <v>119</v>
      </c>
    </row>
    <row r="61" spans="1:3" ht="15">
      <c r="A61" s="1" t="s">
        <v>124</v>
      </c>
      <c r="B61" s="8">
        <v>1.4016</v>
      </c>
      <c r="C61" s="1" t="s">
        <v>120</v>
      </c>
    </row>
    <row r="62" spans="1:3" ht="15">
      <c r="A62" s="1" t="s">
        <v>124</v>
      </c>
      <c r="B62" s="8">
        <v>1.968</v>
      </c>
      <c r="C62" s="1" t="s">
        <v>123</v>
      </c>
    </row>
    <row r="63" spans="1:3" ht="15">
      <c r="A63" s="1" t="s">
        <v>139</v>
      </c>
      <c r="B63" s="8" t="s">
        <v>26</v>
      </c>
      <c r="C63" s="1" t="s">
        <v>90</v>
      </c>
    </row>
    <row r="64" spans="1:3" ht="15">
      <c r="A64" s="1" t="s">
        <v>133</v>
      </c>
      <c r="B64" s="8">
        <v>0.15753</v>
      </c>
      <c r="C64" s="1" t="s">
        <v>17</v>
      </c>
    </row>
    <row r="65" spans="1:3" ht="15">
      <c r="A65" s="1" t="s">
        <v>133</v>
      </c>
      <c r="B65" s="8" t="s">
        <v>26</v>
      </c>
      <c r="C65" s="1" t="s">
        <v>119</v>
      </c>
    </row>
    <row r="66" spans="1:3" ht="15">
      <c r="A66" s="1" t="s">
        <v>136</v>
      </c>
      <c r="B66" s="8">
        <v>0.2507</v>
      </c>
      <c r="C66" s="1" t="s">
        <v>51</v>
      </c>
    </row>
    <row r="67" spans="1:3" ht="15">
      <c r="A67" s="1" t="s">
        <v>128</v>
      </c>
      <c r="B67" s="8">
        <v>2.769</v>
      </c>
      <c r="C67" s="1" t="s">
        <v>5</v>
      </c>
    </row>
    <row r="68" spans="1:3" ht="15">
      <c r="A68" s="1" t="s">
        <v>128</v>
      </c>
      <c r="B68" s="8">
        <v>0.6621</v>
      </c>
      <c r="C68" s="1" t="s">
        <v>9</v>
      </c>
    </row>
    <row r="69" spans="1:3" ht="15">
      <c r="A69" s="1" t="s">
        <v>128</v>
      </c>
      <c r="B69" s="8">
        <v>14.1059</v>
      </c>
      <c r="C69" s="1" t="s">
        <v>15</v>
      </c>
    </row>
    <row r="70" spans="1:3" ht="15">
      <c r="A70" s="1" t="s">
        <v>128</v>
      </c>
      <c r="B70" s="8">
        <f>19.6631+8.0386</f>
        <v>27.701700000000002</v>
      </c>
      <c r="C70" s="1" t="s">
        <v>18</v>
      </c>
    </row>
    <row r="71" spans="1:3" ht="15">
      <c r="A71" s="1" t="s">
        <v>128</v>
      </c>
      <c r="B71" s="8">
        <v>3.7476</v>
      </c>
      <c r="C71" s="1" t="s">
        <v>37</v>
      </c>
    </row>
    <row r="72" spans="1:3" ht="15">
      <c r="A72" s="1" t="s">
        <v>128</v>
      </c>
      <c r="B72" s="8">
        <v>4.746</v>
      </c>
      <c r="C72" s="1" t="s">
        <v>38</v>
      </c>
    </row>
    <row r="73" spans="1:3" ht="15">
      <c r="A73" s="1" t="s">
        <v>128</v>
      </c>
      <c r="B73" s="8">
        <f>18.9526+22.6034</f>
        <v>41.556</v>
      </c>
      <c r="C73" s="1" t="s">
        <v>51</v>
      </c>
    </row>
    <row r="74" spans="1:3" ht="15">
      <c r="A74" s="1" t="s">
        <v>128</v>
      </c>
      <c r="B74" s="8">
        <v>3.3059</v>
      </c>
      <c r="C74" s="1" t="s">
        <v>53</v>
      </c>
    </row>
    <row r="75" spans="1:3" ht="15">
      <c r="A75" s="1" t="s">
        <v>128</v>
      </c>
      <c r="B75" s="8">
        <f>23.9481+19.1534</f>
        <v>43.1015</v>
      </c>
      <c r="C75" s="1" t="s">
        <v>67</v>
      </c>
    </row>
    <row r="76" spans="1:3" ht="15">
      <c r="A76" s="1" t="s">
        <v>128</v>
      </c>
      <c r="B76" s="8">
        <v>16.9893</v>
      </c>
      <c r="C76" s="1" t="s">
        <v>81</v>
      </c>
    </row>
    <row r="77" spans="1:3" ht="15">
      <c r="A77" s="1" t="s">
        <v>128</v>
      </c>
      <c r="B77" s="8">
        <v>45.4435</v>
      </c>
      <c r="C77" s="1" t="s">
        <v>83</v>
      </c>
    </row>
    <row r="78" spans="1:3" ht="15">
      <c r="A78" s="1" t="s">
        <v>128</v>
      </c>
      <c r="B78" s="8">
        <v>8.6626</v>
      </c>
      <c r="C78" s="1" t="s">
        <v>92</v>
      </c>
    </row>
    <row r="79" spans="1:3" ht="15">
      <c r="A79" s="1" t="s">
        <v>128</v>
      </c>
      <c r="B79" s="8">
        <v>24.9339</v>
      </c>
      <c r="C79" s="1" t="s">
        <v>101</v>
      </c>
    </row>
    <row r="80" spans="1:3" ht="15">
      <c r="A80" s="1" t="s">
        <v>128</v>
      </c>
      <c r="B80" s="8">
        <v>19.0155</v>
      </c>
      <c r="C80" s="1" t="s">
        <v>102</v>
      </c>
    </row>
    <row r="81" spans="1:3" ht="15">
      <c r="A81" s="1" t="s">
        <v>128</v>
      </c>
      <c r="B81" s="8">
        <v>7.0488</v>
      </c>
      <c r="C81" s="1" t="s">
        <v>112</v>
      </c>
    </row>
    <row r="82" spans="1:3" ht="15">
      <c r="A82" s="1" t="s">
        <v>128</v>
      </c>
      <c r="B82" s="8">
        <v>17.2808</v>
      </c>
      <c r="C82" s="1" t="s">
        <v>114</v>
      </c>
    </row>
    <row r="83" spans="1:3" ht="15">
      <c r="A83" s="1" t="s">
        <v>138</v>
      </c>
      <c r="B83" s="8">
        <v>1.5156</v>
      </c>
      <c r="C83" s="1" t="s">
        <v>65</v>
      </c>
    </row>
    <row r="84" spans="1:3" ht="15">
      <c r="A84" s="1" t="s">
        <v>138</v>
      </c>
      <c r="B84" s="8">
        <v>0.3182</v>
      </c>
      <c r="C84" s="1" t="s">
        <v>93</v>
      </c>
    </row>
    <row r="85" spans="1:3" ht="15">
      <c r="A85" s="1" t="s">
        <v>126</v>
      </c>
      <c r="B85" s="8">
        <v>12.5732</v>
      </c>
      <c r="C85" s="1" t="s">
        <v>4</v>
      </c>
    </row>
    <row r="86" spans="1:3" ht="15">
      <c r="A86" s="1" t="s">
        <v>126</v>
      </c>
      <c r="B86" s="8">
        <v>32.7561</v>
      </c>
      <c r="C86" s="1" t="s">
        <v>5</v>
      </c>
    </row>
    <row r="87" spans="1:3" ht="15">
      <c r="A87" s="1" t="s">
        <v>126</v>
      </c>
      <c r="B87" s="8">
        <v>13.6853</v>
      </c>
      <c r="C87" s="1" t="s">
        <v>8</v>
      </c>
    </row>
    <row r="88" spans="1:3" ht="15">
      <c r="A88" s="1" t="s">
        <v>126</v>
      </c>
      <c r="B88" s="8">
        <v>36.7053</v>
      </c>
      <c r="C88" s="1" t="s">
        <v>9</v>
      </c>
    </row>
    <row r="89" spans="1:3" ht="15">
      <c r="A89" s="1" t="s">
        <v>126</v>
      </c>
      <c r="B89" s="8">
        <v>9.802</v>
      </c>
      <c r="C89" s="1" t="s">
        <v>11</v>
      </c>
    </row>
    <row r="90" spans="1:3" ht="15">
      <c r="A90" s="1" t="s">
        <v>126</v>
      </c>
      <c r="B90" s="8">
        <v>20.6139</v>
      </c>
      <c r="C90" s="1" t="s">
        <v>10</v>
      </c>
    </row>
    <row r="91" spans="1:3" ht="15">
      <c r="A91" s="1" t="s">
        <v>126</v>
      </c>
      <c r="B91" s="8">
        <v>36.7544</v>
      </c>
      <c r="C91" s="1" t="s">
        <v>14</v>
      </c>
    </row>
    <row r="92" spans="1:3" ht="15">
      <c r="A92" s="1" t="s">
        <v>126</v>
      </c>
      <c r="B92" s="8">
        <v>10.5701</v>
      </c>
      <c r="C92" s="1" t="s">
        <v>15</v>
      </c>
    </row>
    <row r="93" spans="1:3" ht="15">
      <c r="A93" s="1" t="s">
        <v>126</v>
      </c>
      <c r="B93" s="8">
        <v>58.5863</v>
      </c>
      <c r="C93" s="1" t="s">
        <v>19</v>
      </c>
    </row>
    <row r="94" spans="1:3" ht="15">
      <c r="A94" s="1" t="s">
        <v>126</v>
      </c>
      <c r="B94" s="8">
        <v>48.1438</v>
      </c>
      <c r="C94" s="1" t="s">
        <v>20</v>
      </c>
    </row>
    <row r="95" spans="1:3" ht="15">
      <c r="A95" s="1" t="s">
        <v>126</v>
      </c>
      <c r="B95" s="8">
        <v>38.2202</v>
      </c>
      <c r="C95" s="1" t="s">
        <v>21</v>
      </c>
    </row>
    <row r="96" spans="1:3" ht="15">
      <c r="A96" s="1" t="s">
        <v>126</v>
      </c>
      <c r="B96" s="8">
        <v>19.8613</v>
      </c>
      <c r="C96" s="1" t="s">
        <v>38</v>
      </c>
    </row>
    <row r="97" spans="1:3" ht="15">
      <c r="A97" s="1" t="s">
        <v>126</v>
      </c>
      <c r="B97" s="8">
        <v>52.7173</v>
      </c>
      <c r="C97" s="1" t="s">
        <v>39</v>
      </c>
    </row>
    <row r="98" spans="1:3" ht="15">
      <c r="A98" s="1" t="s">
        <v>126</v>
      </c>
      <c r="B98" s="8">
        <v>49.7412</v>
      </c>
      <c r="C98" s="1" t="s">
        <v>41</v>
      </c>
    </row>
    <row r="99" spans="1:3" ht="15">
      <c r="A99" s="1" t="s">
        <v>126</v>
      </c>
      <c r="B99" s="8">
        <v>18.2553</v>
      </c>
      <c r="C99" s="1" t="s">
        <v>42</v>
      </c>
    </row>
    <row r="100" spans="1:3" ht="15">
      <c r="A100" s="1" t="s">
        <v>126</v>
      </c>
      <c r="B100" s="8">
        <v>14.8413</v>
      </c>
      <c r="C100" s="1" t="s">
        <v>48</v>
      </c>
    </row>
    <row r="101" spans="1:3" ht="15">
      <c r="A101" s="1" t="s">
        <v>126</v>
      </c>
      <c r="B101" s="8">
        <f>30.714+27.9423</f>
        <v>58.6563</v>
      </c>
      <c r="C101" s="1" t="s">
        <v>50</v>
      </c>
    </row>
    <row r="102" spans="1:3" ht="15">
      <c r="A102" s="1" t="s">
        <v>126</v>
      </c>
      <c r="B102" s="8">
        <v>8.2398</v>
      </c>
      <c r="C102" s="1" t="s">
        <v>53</v>
      </c>
    </row>
    <row r="103" spans="1:3" ht="15">
      <c r="A103" s="1" t="s">
        <v>126</v>
      </c>
      <c r="B103" s="8">
        <v>12.4528</v>
      </c>
      <c r="C103" s="1" t="s">
        <v>55</v>
      </c>
    </row>
    <row r="104" spans="1:3" ht="15">
      <c r="A104" s="1" t="s">
        <v>126</v>
      </c>
      <c r="B104" s="8" t="s">
        <v>26</v>
      </c>
      <c r="C104" s="1" t="s">
        <v>56</v>
      </c>
    </row>
    <row r="105" spans="1:3" ht="15">
      <c r="A105" s="1" t="s">
        <v>126</v>
      </c>
      <c r="B105" s="8" t="s">
        <v>26</v>
      </c>
      <c r="C105" s="1" t="s">
        <v>57</v>
      </c>
    </row>
    <row r="106" spans="1:3" ht="15">
      <c r="A106" s="1" t="s">
        <v>126</v>
      </c>
      <c r="B106" s="8">
        <v>16.5602</v>
      </c>
      <c r="C106" s="1" t="s">
        <v>66</v>
      </c>
    </row>
    <row r="107" spans="1:3" ht="15">
      <c r="A107" s="1" t="s">
        <v>126</v>
      </c>
      <c r="B107" s="8">
        <f>38.6287+37.1711</f>
        <v>75.7998</v>
      </c>
      <c r="C107" s="1" t="s">
        <v>68</v>
      </c>
    </row>
    <row r="108" spans="1:3" ht="15">
      <c r="A108" s="1" t="s">
        <v>126</v>
      </c>
      <c r="B108" s="8" t="s">
        <v>26</v>
      </c>
      <c r="C108" s="1" t="s">
        <v>69</v>
      </c>
    </row>
    <row r="109" spans="1:3" ht="15">
      <c r="A109" s="1" t="s">
        <v>126</v>
      </c>
      <c r="B109" s="8" t="s">
        <v>26</v>
      </c>
      <c r="C109" s="1" t="s">
        <v>71</v>
      </c>
    </row>
    <row r="110" spans="1:3" ht="15">
      <c r="A110" s="1" t="s">
        <v>126</v>
      </c>
      <c r="B110" s="8">
        <v>24.8143</v>
      </c>
      <c r="C110" s="1" t="s">
        <v>83</v>
      </c>
    </row>
    <row r="111" spans="1:3" ht="15">
      <c r="A111" s="1" t="s">
        <v>126</v>
      </c>
      <c r="B111" s="8">
        <v>16.9893</v>
      </c>
      <c r="C111" s="1" t="s">
        <v>84</v>
      </c>
    </row>
    <row r="112" spans="1:3" ht="15">
      <c r="A112" s="1" t="s">
        <v>126</v>
      </c>
      <c r="B112" s="8">
        <v>65.862</v>
      </c>
      <c r="C112" s="1" t="s">
        <v>85</v>
      </c>
    </row>
    <row r="113" spans="1:3" ht="15">
      <c r="A113" s="1" t="s">
        <v>126</v>
      </c>
      <c r="B113" s="8" t="s">
        <v>26</v>
      </c>
      <c r="C113" s="1" t="s">
        <v>87</v>
      </c>
    </row>
    <row r="114" spans="1:3" ht="15">
      <c r="A114" s="1" t="s">
        <v>126</v>
      </c>
      <c r="B114" s="8">
        <v>17.3452</v>
      </c>
      <c r="C114" s="1" t="s">
        <v>92</v>
      </c>
    </row>
    <row r="115" spans="1:3" ht="15">
      <c r="A115" s="1" t="s">
        <v>126</v>
      </c>
      <c r="B115" s="8">
        <f>31.6629+46.1529</f>
        <v>77.8158</v>
      </c>
      <c r="C115" s="1" t="s">
        <v>93</v>
      </c>
    </row>
    <row r="116" spans="1:3" ht="15">
      <c r="A116" s="1" t="s">
        <v>126</v>
      </c>
      <c r="B116" s="8">
        <f>44.8752+40.3573</f>
        <v>85.2325</v>
      </c>
      <c r="C116" s="1" t="s">
        <v>94</v>
      </c>
    </row>
    <row r="117" spans="1:3" ht="15">
      <c r="A117" s="1" t="s">
        <v>126</v>
      </c>
      <c r="B117" s="8">
        <f>32.6692+33.1804</f>
        <v>65.8496</v>
      </c>
      <c r="C117" s="1" t="s">
        <v>95</v>
      </c>
    </row>
    <row r="118" spans="1:3" ht="15">
      <c r="A118" s="1" t="s">
        <v>126</v>
      </c>
      <c r="B118" s="8" t="s">
        <v>26</v>
      </c>
      <c r="C118" s="1" t="s">
        <v>97</v>
      </c>
    </row>
    <row r="119" spans="1:3" ht="15">
      <c r="A119" s="1" t="s">
        <v>126</v>
      </c>
      <c r="B119" s="8">
        <v>9.2594</v>
      </c>
      <c r="C119" s="1" t="s">
        <v>104</v>
      </c>
    </row>
    <row r="120" spans="1:3" ht="15">
      <c r="A120" s="1" t="s">
        <v>126</v>
      </c>
      <c r="B120" s="8">
        <f>61.1608+59.6754</f>
        <v>120.8362</v>
      </c>
      <c r="C120" s="1" t="s">
        <v>105</v>
      </c>
    </row>
    <row r="121" spans="1:3" ht="15">
      <c r="A121" s="1" t="s">
        <v>126</v>
      </c>
      <c r="B121" s="8">
        <f>58.2974+31.2564</f>
        <v>89.5538</v>
      </c>
      <c r="C121" s="1" t="s">
        <v>106</v>
      </c>
    </row>
    <row r="122" spans="1:3" ht="15">
      <c r="A122" s="1" t="s">
        <v>126</v>
      </c>
      <c r="B122" s="8">
        <v>5.0244</v>
      </c>
      <c r="C122" s="1" t="s">
        <v>107</v>
      </c>
    </row>
    <row r="123" spans="1:3" ht="15">
      <c r="A123" s="1" t="s">
        <v>126</v>
      </c>
      <c r="B123" s="8" t="s">
        <v>26</v>
      </c>
      <c r="C123" s="1" t="s">
        <v>108</v>
      </c>
    </row>
    <row r="124" spans="1:3" ht="15">
      <c r="A124" s="1" t="s">
        <v>126</v>
      </c>
      <c r="B124" s="8">
        <f>58.2974+31.2564</f>
        <v>89.5538</v>
      </c>
      <c r="C124" s="1" t="s">
        <v>109</v>
      </c>
    </row>
    <row r="125" spans="1:3" ht="15">
      <c r="A125" s="1" t="s">
        <v>126</v>
      </c>
      <c r="B125" s="8" t="s">
        <v>26</v>
      </c>
      <c r="C125" s="1" t="s">
        <v>111</v>
      </c>
    </row>
    <row r="126" spans="1:3" ht="15">
      <c r="A126" s="1" t="s">
        <v>126</v>
      </c>
      <c r="B126" s="8">
        <f>50.9191+45.5373</f>
        <v>96.4564</v>
      </c>
      <c r="C126" s="1" t="s">
        <v>112</v>
      </c>
    </row>
    <row r="127" spans="1:3" ht="15">
      <c r="A127" s="1" t="s">
        <v>126</v>
      </c>
      <c r="B127" s="8">
        <v>18.1272</v>
      </c>
      <c r="C127" s="1" t="s">
        <v>114</v>
      </c>
    </row>
    <row r="128" spans="1:3" ht="15">
      <c r="A128" s="1" t="s">
        <v>126</v>
      </c>
      <c r="B128" s="8">
        <v>57.6847</v>
      </c>
      <c r="C128" s="1" t="s">
        <v>115</v>
      </c>
    </row>
    <row r="129" spans="1:3" ht="15">
      <c r="A129" s="1" t="s">
        <v>126</v>
      </c>
      <c r="B129" s="8">
        <v>25.3012</v>
      </c>
      <c r="C129" s="1" t="s">
        <v>116</v>
      </c>
    </row>
    <row r="130" spans="1:3" ht="15">
      <c r="A130" s="1" t="s">
        <v>126</v>
      </c>
      <c r="B130" s="8">
        <v>38.3155</v>
      </c>
      <c r="C130" s="1" t="s">
        <v>117</v>
      </c>
    </row>
    <row r="131" spans="1:3" ht="15">
      <c r="A131" s="1" t="s">
        <v>126</v>
      </c>
      <c r="B131" s="8">
        <v>9.7041</v>
      </c>
      <c r="C131" s="1" t="s">
        <v>123</v>
      </c>
    </row>
    <row r="132" spans="1:3" ht="15">
      <c r="A132" s="1" t="s">
        <v>127</v>
      </c>
      <c r="B132" s="8">
        <v>39.9256</v>
      </c>
      <c r="C132" s="1" t="s">
        <v>44</v>
      </c>
    </row>
    <row r="133" spans="1:3" ht="15">
      <c r="A133" s="1" t="s">
        <v>127</v>
      </c>
      <c r="B133" s="8">
        <v>19.8432</v>
      </c>
      <c r="C133" s="1" t="s">
        <v>86</v>
      </c>
    </row>
    <row r="134" spans="1:3" ht="15">
      <c r="A134" s="1" t="s">
        <v>127</v>
      </c>
      <c r="B134" s="8">
        <v>22.6031</v>
      </c>
      <c r="C134" s="1" t="s">
        <v>118</v>
      </c>
    </row>
    <row r="135" spans="1:3" ht="15">
      <c r="A135" s="1" t="s">
        <v>141</v>
      </c>
      <c r="B135" s="8">
        <v>0.3737</v>
      </c>
      <c r="C135" s="1" t="s">
        <v>19</v>
      </c>
    </row>
    <row r="136" spans="1:3" ht="15">
      <c r="A136" s="1" t="s">
        <v>134</v>
      </c>
      <c r="B136" s="8" t="s">
        <v>26</v>
      </c>
      <c r="C136" s="1" t="s">
        <v>40</v>
      </c>
    </row>
    <row r="137" spans="1:3" ht="15">
      <c r="A137" s="1" t="s">
        <v>134</v>
      </c>
      <c r="B137" s="8">
        <v>8.5103</v>
      </c>
      <c r="C137" s="1" t="s">
        <v>50</v>
      </c>
    </row>
    <row r="138" spans="1:3" ht="15">
      <c r="A138" s="1" t="s">
        <v>134</v>
      </c>
      <c r="B138" s="8">
        <f>29.626+34.1331</f>
        <v>63.759100000000004</v>
      </c>
      <c r="C138" s="1" t="s">
        <v>54</v>
      </c>
    </row>
    <row r="139" spans="1:3" ht="15">
      <c r="A139" s="1" t="s">
        <v>134</v>
      </c>
      <c r="B139" s="8">
        <v>1.63</v>
      </c>
      <c r="C139" s="1" t="s">
        <v>83</v>
      </c>
    </row>
    <row r="140" spans="1:3" ht="15">
      <c r="A140" s="1" t="s">
        <v>134</v>
      </c>
      <c r="B140" s="8">
        <v>4.0506</v>
      </c>
      <c r="C140" s="1" t="s">
        <v>93</v>
      </c>
    </row>
    <row r="141" spans="1:3" ht="15">
      <c r="A141" s="1" t="s">
        <v>135</v>
      </c>
      <c r="B141" s="8">
        <v>8.2811</v>
      </c>
      <c r="C141" s="1" t="s">
        <v>54</v>
      </c>
    </row>
    <row r="142" spans="1:3" ht="15">
      <c r="A142" s="1" t="s">
        <v>131</v>
      </c>
      <c r="B142" s="8" t="s">
        <v>26</v>
      </c>
      <c r="C142" s="1" t="s">
        <v>11</v>
      </c>
    </row>
    <row r="143" spans="1:3" ht="15">
      <c r="A143" s="1" t="s">
        <v>131</v>
      </c>
      <c r="B143" s="8">
        <v>1.7781</v>
      </c>
      <c r="C143" s="1" t="s">
        <v>20</v>
      </c>
    </row>
    <row r="144" spans="1:3" ht="15">
      <c r="A144" s="1" t="s">
        <v>131</v>
      </c>
      <c r="B144" s="8">
        <v>0.383</v>
      </c>
      <c r="C144" s="1" t="s">
        <v>21</v>
      </c>
    </row>
    <row r="145" spans="1:3" ht="15">
      <c r="A145" s="1" t="s">
        <v>131</v>
      </c>
      <c r="B145" s="8">
        <v>0.4044</v>
      </c>
      <c r="C145" s="1" t="s">
        <v>50</v>
      </c>
    </row>
    <row r="146" spans="1:3" ht="15">
      <c r="A146" s="1" t="s">
        <v>131</v>
      </c>
      <c r="B146" s="8" t="s">
        <v>26</v>
      </c>
      <c r="C146" s="1" t="s">
        <v>51</v>
      </c>
    </row>
    <row r="147" spans="1:3" ht="15">
      <c r="A147" s="1" t="s">
        <v>31</v>
      </c>
      <c r="B147" s="8" t="s">
        <v>31</v>
      </c>
      <c r="C147" s="1" t="s">
        <v>12</v>
      </c>
    </row>
    <row r="148" spans="1:3" ht="15">
      <c r="A148" s="1" t="s">
        <v>31</v>
      </c>
      <c r="B148" s="8" t="s">
        <v>31</v>
      </c>
      <c r="C148" s="1" t="s">
        <v>22</v>
      </c>
    </row>
    <row r="149" spans="1:3" ht="15">
      <c r="A149" s="1" t="s">
        <v>31</v>
      </c>
      <c r="B149" s="8" t="s">
        <v>31</v>
      </c>
      <c r="C149" s="1" t="s">
        <v>43</v>
      </c>
    </row>
    <row r="150" spans="1:3" ht="15">
      <c r="A150" s="1" t="s">
        <v>31</v>
      </c>
      <c r="B150" s="8" t="s">
        <v>31</v>
      </c>
      <c r="C150" s="1" t="s">
        <v>45</v>
      </c>
    </row>
    <row r="151" spans="1:3" ht="15">
      <c r="A151" s="1" t="s">
        <v>31</v>
      </c>
      <c r="B151" s="8" t="s">
        <v>31</v>
      </c>
      <c r="C151" s="1" t="s">
        <v>70</v>
      </c>
    </row>
    <row r="152" spans="1:3" ht="15">
      <c r="A152" s="1" t="s">
        <v>31</v>
      </c>
      <c r="B152" s="8" t="s">
        <v>31</v>
      </c>
      <c r="C152" s="1" t="s">
        <v>91</v>
      </c>
    </row>
    <row r="153" spans="1:3" ht="15">
      <c r="A153" s="1" t="s">
        <v>31</v>
      </c>
      <c r="B153" s="8" t="s">
        <v>31</v>
      </c>
      <c r="C153" s="1" t="s">
        <v>96</v>
      </c>
    </row>
    <row r="154" spans="1:3" ht="15">
      <c r="A154" s="1" t="s">
        <v>130</v>
      </c>
      <c r="B154" s="8" t="s">
        <v>26</v>
      </c>
      <c r="C154" s="1" t="s">
        <v>9</v>
      </c>
    </row>
    <row r="155" spans="1:3" ht="15">
      <c r="A155" s="1" t="s">
        <v>130</v>
      </c>
      <c r="B155" s="8" t="s">
        <v>26</v>
      </c>
      <c r="C155" s="1" t="s">
        <v>10</v>
      </c>
    </row>
    <row r="156" spans="1:3" ht="15">
      <c r="A156" s="1" t="s">
        <v>130</v>
      </c>
      <c r="B156" s="8">
        <v>0.1647</v>
      </c>
      <c r="C156" s="1" t="s">
        <v>37</v>
      </c>
    </row>
    <row r="157" spans="1:3" ht="15">
      <c r="A157" s="1" t="s">
        <v>130</v>
      </c>
      <c r="B157" s="8">
        <v>0.277</v>
      </c>
      <c r="C157" s="1" t="s">
        <v>42</v>
      </c>
    </row>
    <row r="158" spans="1:3" ht="15">
      <c r="A158" s="1" t="s">
        <v>125</v>
      </c>
      <c r="B158" s="8">
        <v>0.034</v>
      </c>
      <c r="C158" s="1" t="s">
        <v>3</v>
      </c>
    </row>
    <row r="159" spans="1:3" ht="15">
      <c r="A159" s="1" t="s">
        <v>125</v>
      </c>
      <c r="B159" s="8">
        <v>0.0151</v>
      </c>
      <c r="C159" s="1" t="s">
        <v>4</v>
      </c>
    </row>
    <row r="160" spans="1:3" ht="15">
      <c r="A160" s="1" t="s">
        <v>125</v>
      </c>
      <c r="B160" s="8">
        <v>0.0477</v>
      </c>
      <c r="C160" s="1" t="s">
        <v>5</v>
      </c>
    </row>
    <row r="161" spans="1:3" ht="15">
      <c r="A161" s="1" t="s">
        <v>125</v>
      </c>
      <c r="B161" s="8">
        <v>0.0141</v>
      </c>
      <c r="C161" s="1" t="s">
        <v>6</v>
      </c>
    </row>
    <row r="162" spans="1:3" ht="15">
      <c r="A162" s="1" t="s">
        <v>125</v>
      </c>
      <c r="B162" s="8">
        <v>0.0089</v>
      </c>
      <c r="C162" s="1" t="s">
        <v>11</v>
      </c>
    </row>
    <row r="163" spans="1:3" ht="15">
      <c r="A163" s="1" t="s">
        <v>125</v>
      </c>
      <c r="B163" s="8" t="s">
        <v>26</v>
      </c>
      <c r="C163" s="1" t="s">
        <v>10</v>
      </c>
    </row>
    <row r="164" spans="1:3" ht="15">
      <c r="A164" s="1" t="s">
        <v>125</v>
      </c>
      <c r="B164" s="8" t="s">
        <v>26</v>
      </c>
      <c r="C164" s="1" t="s">
        <v>14</v>
      </c>
    </row>
    <row r="165" spans="1:3" ht="15">
      <c r="A165" s="1" t="s">
        <v>125</v>
      </c>
      <c r="B165" s="8">
        <v>0.2205</v>
      </c>
      <c r="C165" s="1" t="s">
        <v>15</v>
      </c>
    </row>
    <row r="166" spans="1:3" ht="15">
      <c r="A166" s="1" t="s">
        <v>125</v>
      </c>
      <c r="B166" s="8">
        <v>0.0872</v>
      </c>
      <c r="C166" s="1" t="s">
        <v>16</v>
      </c>
    </row>
    <row r="167" spans="1:3" ht="15">
      <c r="A167" s="1" t="s">
        <v>125</v>
      </c>
      <c r="B167" s="8">
        <v>1.0157</v>
      </c>
      <c r="C167" s="1" t="s">
        <v>18</v>
      </c>
    </row>
    <row r="168" spans="1:3" ht="15">
      <c r="A168" s="1" t="s">
        <v>125</v>
      </c>
      <c r="B168" s="8" t="s">
        <v>26</v>
      </c>
      <c r="C168" s="1" t="s">
        <v>19</v>
      </c>
    </row>
    <row r="169" spans="1:3" ht="15">
      <c r="A169" s="1" t="s">
        <v>125</v>
      </c>
      <c r="B169" s="8" t="s">
        <v>26</v>
      </c>
      <c r="C169" s="1" t="s">
        <v>20</v>
      </c>
    </row>
    <row r="170" spans="1:3" ht="15">
      <c r="A170" s="1" t="s">
        <v>125</v>
      </c>
      <c r="B170" s="8" t="s">
        <v>26</v>
      </c>
      <c r="C170" s="1" t="s">
        <v>36</v>
      </c>
    </row>
    <row r="171" spans="1:3" ht="15">
      <c r="A171" s="1" t="s">
        <v>125</v>
      </c>
      <c r="B171" s="8">
        <v>0.0451</v>
      </c>
      <c r="C171" s="1" t="s">
        <v>37</v>
      </c>
    </row>
    <row r="172" spans="1:3" ht="15">
      <c r="A172" s="1" t="s">
        <v>125</v>
      </c>
      <c r="B172" s="8">
        <v>0.0366</v>
      </c>
      <c r="C172" s="1" t="s">
        <v>38</v>
      </c>
    </row>
    <row r="173" spans="1:3" ht="15">
      <c r="A173" s="1" t="s">
        <v>125</v>
      </c>
      <c r="B173" s="8">
        <v>0.0765</v>
      </c>
      <c r="C173" s="1" t="s">
        <v>39</v>
      </c>
    </row>
    <row r="174" spans="1:3" ht="15">
      <c r="A174" s="1" t="s">
        <v>125</v>
      </c>
      <c r="B174" s="8">
        <v>0.0456</v>
      </c>
      <c r="C174" s="1" t="s">
        <v>40</v>
      </c>
    </row>
    <row r="175" spans="1:3" ht="15">
      <c r="A175" s="1" t="s">
        <v>125</v>
      </c>
      <c r="B175" s="8" t="s">
        <v>26</v>
      </c>
      <c r="C175" s="1" t="s">
        <v>42</v>
      </c>
    </row>
    <row r="176" spans="1:3" ht="15">
      <c r="A176" s="1" t="s">
        <v>125</v>
      </c>
      <c r="B176" s="8">
        <v>0.0332</v>
      </c>
      <c r="C176" s="1" t="s">
        <v>48</v>
      </c>
    </row>
    <row r="177" spans="1:3" ht="15">
      <c r="A177" s="1" t="s">
        <v>125</v>
      </c>
      <c r="B177" s="8">
        <v>0.1379</v>
      </c>
      <c r="C177" s="1" t="s">
        <v>50</v>
      </c>
    </row>
    <row r="178" spans="1:3" ht="15">
      <c r="A178" s="1" t="s">
        <v>125</v>
      </c>
      <c r="B178" s="8">
        <v>0.2214</v>
      </c>
      <c r="C178" s="1" t="s">
        <v>51</v>
      </c>
    </row>
    <row r="179" spans="1:3" ht="15">
      <c r="A179" s="1" t="s">
        <v>125</v>
      </c>
      <c r="B179" s="8" t="s">
        <v>26</v>
      </c>
      <c r="C179" s="1" t="s">
        <v>52</v>
      </c>
    </row>
    <row r="180" spans="1:3" ht="15">
      <c r="A180" s="1" t="s">
        <v>125</v>
      </c>
      <c r="B180" s="8">
        <v>0.0848</v>
      </c>
      <c r="C180" s="1" t="s">
        <v>53</v>
      </c>
    </row>
    <row r="181" spans="1:3" ht="15">
      <c r="A181" s="1" t="s">
        <v>125</v>
      </c>
      <c r="B181" s="8">
        <v>0.2674</v>
      </c>
      <c r="C181" s="1" t="s">
        <v>63</v>
      </c>
    </row>
    <row r="182" spans="1:3" ht="15">
      <c r="A182" s="1" t="s">
        <v>125</v>
      </c>
      <c r="B182" s="8">
        <v>0.0129</v>
      </c>
      <c r="C182" s="1" t="s">
        <v>64</v>
      </c>
    </row>
    <row r="183" spans="1:3" ht="15">
      <c r="A183" s="1" t="s">
        <v>125</v>
      </c>
      <c r="B183" s="8">
        <v>0.1277</v>
      </c>
      <c r="C183" s="1" t="s">
        <v>65</v>
      </c>
    </row>
    <row r="184" spans="1:3" ht="15">
      <c r="A184" s="1" t="s">
        <v>125</v>
      </c>
      <c r="B184" s="8">
        <v>0.2064</v>
      </c>
      <c r="C184" s="1" t="s">
        <v>67</v>
      </c>
    </row>
    <row r="185" spans="1:3" ht="15">
      <c r="A185" s="1" t="s">
        <v>125</v>
      </c>
      <c r="B185" s="8" t="s">
        <v>26</v>
      </c>
      <c r="C185" s="1" t="s">
        <v>78</v>
      </c>
    </row>
    <row r="186" spans="1:3" ht="15">
      <c r="A186" s="1" t="s">
        <v>125</v>
      </c>
      <c r="B186" s="8" t="s">
        <v>125</v>
      </c>
      <c r="C186" s="1" t="s">
        <v>81</v>
      </c>
    </row>
    <row r="187" spans="1:3" ht="15">
      <c r="A187" s="1" t="s">
        <v>125</v>
      </c>
      <c r="B187" s="8">
        <v>0.1274</v>
      </c>
      <c r="C187" s="1" t="s">
        <v>83</v>
      </c>
    </row>
    <row r="188" spans="1:3" ht="15">
      <c r="A188" s="1" t="s">
        <v>125</v>
      </c>
      <c r="B188" s="8">
        <v>6.3054</v>
      </c>
      <c r="C188" s="1" t="s">
        <v>84</v>
      </c>
    </row>
    <row r="189" spans="1:3" ht="15">
      <c r="A189" s="1" t="s">
        <v>125</v>
      </c>
      <c r="B189" s="8" t="s">
        <v>26</v>
      </c>
      <c r="C189" s="1" t="s">
        <v>86</v>
      </c>
    </row>
    <row r="190" spans="1:3" ht="15">
      <c r="A190" s="1" t="s">
        <v>125</v>
      </c>
      <c r="B190" s="8" t="s">
        <v>26</v>
      </c>
      <c r="C190" s="1" t="s">
        <v>87</v>
      </c>
    </row>
    <row r="191" spans="1:3" ht="15">
      <c r="A191" s="1" t="s">
        <v>125</v>
      </c>
      <c r="B191" s="8" t="s">
        <v>26</v>
      </c>
      <c r="C191" s="1" t="s">
        <v>88</v>
      </c>
    </row>
    <row r="192" spans="1:3" ht="15">
      <c r="A192" s="1" t="s">
        <v>125</v>
      </c>
      <c r="B192" s="8">
        <v>1.936</v>
      </c>
      <c r="C192" s="1" t="s">
        <v>92</v>
      </c>
    </row>
    <row r="193" spans="1:3" ht="15">
      <c r="A193" s="1" t="s">
        <v>125</v>
      </c>
      <c r="B193" s="8">
        <v>0.0683</v>
      </c>
      <c r="C193" s="1" t="s">
        <v>93</v>
      </c>
    </row>
    <row r="194" spans="1:3" ht="15">
      <c r="A194" s="1" t="s">
        <v>125</v>
      </c>
      <c r="B194" s="8">
        <v>0.0651</v>
      </c>
      <c r="C194" s="1" t="s">
        <v>99</v>
      </c>
    </row>
    <row r="195" spans="1:3" ht="15">
      <c r="A195" s="1" t="s">
        <v>125</v>
      </c>
      <c r="B195" s="8">
        <v>0.0273</v>
      </c>
      <c r="C195" s="1" t="s">
        <v>100</v>
      </c>
    </row>
    <row r="196" spans="1:3" ht="15">
      <c r="A196" s="1" t="s">
        <v>125</v>
      </c>
      <c r="B196" s="8">
        <v>0.0651</v>
      </c>
      <c r="C196" s="1" t="s">
        <v>101</v>
      </c>
    </row>
    <row r="197" spans="1:3" ht="15">
      <c r="A197" s="1" t="s">
        <v>125</v>
      </c>
      <c r="B197" s="8" t="s">
        <v>26</v>
      </c>
      <c r="C197" s="1" t="s">
        <v>102</v>
      </c>
    </row>
    <row r="198" spans="1:3" ht="15">
      <c r="A198" s="1" t="s">
        <v>125</v>
      </c>
      <c r="B198" s="8">
        <v>0.1348</v>
      </c>
      <c r="C198" s="1" t="s">
        <v>103</v>
      </c>
    </row>
    <row r="199" spans="1:3" ht="15">
      <c r="A199" s="1" t="s">
        <v>125</v>
      </c>
      <c r="B199" s="8" t="s">
        <v>26</v>
      </c>
      <c r="C199" s="1" t="s">
        <v>104</v>
      </c>
    </row>
    <row r="200" spans="1:3" ht="15">
      <c r="A200" s="1" t="s">
        <v>125</v>
      </c>
      <c r="B200" s="8" t="s">
        <v>26</v>
      </c>
      <c r="C200" s="1" t="s">
        <v>105</v>
      </c>
    </row>
    <row r="201" spans="1:3" ht="15">
      <c r="A201" s="1" t="s">
        <v>125</v>
      </c>
      <c r="B201" s="8">
        <v>0.0961</v>
      </c>
      <c r="C201" s="1" t="s">
        <v>107</v>
      </c>
    </row>
    <row r="202" spans="1:3" ht="15">
      <c r="A202" s="1" t="s">
        <v>125</v>
      </c>
      <c r="B202" s="8" t="s">
        <v>26</v>
      </c>
      <c r="C202" s="1" t="s">
        <v>108</v>
      </c>
    </row>
    <row r="203" spans="1:3" ht="15">
      <c r="A203" s="1" t="s">
        <v>125</v>
      </c>
      <c r="B203" s="8">
        <v>0.0228</v>
      </c>
      <c r="C203" s="1" t="s">
        <v>110</v>
      </c>
    </row>
    <row r="204" spans="1:3" ht="15">
      <c r="A204" s="1" t="s">
        <v>125</v>
      </c>
      <c r="B204" s="8" t="s">
        <v>26</v>
      </c>
      <c r="C204" s="1" t="s">
        <v>111</v>
      </c>
    </row>
    <row r="205" spans="1:3" ht="15">
      <c r="A205" s="1" t="s">
        <v>125</v>
      </c>
      <c r="B205" s="8">
        <v>0.0626</v>
      </c>
      <c r="C205" s="1" t="s">
        <v>112</v>
      </c>
    </row>
    <row r="206" spans="1:3" ht="15">
      <c r="A206" s="1" t="s">
        <v>125</v>
      </c>
      <c r="B206" s="8">
        <v>0.2368</v>
      </c>
      <c r="C206" s="1" t="s">
        <v>114</v>
      </c>
    </row>
    <row r="207" spans="1:3" ht="15">
      <c r="A207" s="1" t="s">
        <v>125</v>
      </c>
      <c r="B207" s="8">
        <v>0.0693</v>
      </c>
      <c r="C207" s="1" t="s">
        <v>118</v>
      </c>
    </row>
    <row r="208" spans="1:3" ht="15">
      <c r="A208" s="1" t="s">
        <v>125</v>
      </c>
      <c r="B208" s="8" t="s">
        <v>26</v>
      </c>
      <c r="C208" s="1" t="s">
        <v>119</v>
      </c>
    </row>
    <row r="209" spans="1:3" ht="15">
      <c r="A209" s="1" t="s">
        <v>125</v>
      </c>
      <c r="B209" s="8">
        <v>0.163</v>
      </c>
      <c r="C209" s="1" t="s">
        <v>121</v>
      </c>
    </row>
    <row r="210" spans="1:3" ht="15">
      <c r="A210" s="1" t="s">
        <v>125</v>
      </c>
      <c r="B210" s="8" t="s">
        <v>26</v>
      </c>
      <c r="C210" s="1" t="s">
        <v>123</v>
      </c>
    </row>
    <row r="211" spans="1:3" ht="15">
      <c r="A211" s="1" t="s">
        <v>140</v>
      </c>
      <c r="B211" s="8">
        <v>0.0264</v>
      </c>
      <c r="C211" s="1" t="s">
        <v>51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&amp;CBio 2 Collection 
November 11, 00
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V99"/>
  <sheetViews>
    <sheetView tabSelected="1" workbookViewId="0" topLeftCell="A1">
      <pane xSplit="2" ySplit="1" topLeftCell="C3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4" sqref="A34"/>
    </sheetView>
  </sheetViews>
  <sheetFormatPr defaultColWidth="9.140625" defaultRowHeight="12.75"/>
  <cols>
    <col min="1" max="1" width="2.140625" style="0" customWidth="1"/>
    <col min="2" max="3" width="2.8515625" style="0" customWidth="1"/>
    <col min="4" max="4" width="5.140625" style="0" customWidth="1"/>
    <col min="5" max="5" width="5.57421875" style="0" customWidth="1"/>
    <col min="10" max="11" width="9.00390625" style="0" customWidth="1"/>
  </cols>
  <sheetData>
    <row r="1" spans="1:70" s="21" customFormat="1" ht="153" thickBot="1" thickTop="1">
      <c r="A1" s="15" t="s">
        <v>143</v>
      </c>
      <c r="B1" s="15" t="s">
        <v>144</v>
      </c>
      <c r="C1" s="15" t="s">
        <v>145</v>
      </c>
      <c r="D1" s="15" t="s">
        <v>146</v>
      </c>
      <c r="E1" s="15" t="s">
        <v>147</v>
      </c>
      <c r="F1" s="15" t="s">
        <v>148</v>
      </c>
      <c r="G1" s="15" t="s">
        <v>149</v>
      </c>
      <c r="H1" s="15" t="s">
        <v>150</v>
      </c>
      <c r="I1" s="15" t="s">
        <v>151</v>
      </c>
      <c r="J1" s="15" t="s">
        <v>152</v>
      </c>
      <c r="K1" s="15" t="s">
        <v>153</v>
      </c>
      <c r="L1" s="15" t="s">
        <v>154</v>
      </c>
      <c r="M1" s="15" t="s">
        <v>155</v>
      </c>
      <c r="N1" s="15" t="s">
        <v>156</v>
      </c>
      <c r="O1" s="15" t="s">
        <v>137</v>
      </c>
      <c r="P1" s="15" t="s">
        <v>157</v>
      </c>
      <c r="Q1" s="15" t="s">
        <v>132</v>
      </c>
      <c r="R1" s="15" t="s">
        <v>158</v>
      </c>
      <c r="S1" s="15" t="s">
        <v>159</v>
      </c>
      <c r="T1" s="15" t="s">
        <v>160</v>
      </c>
      <c r="U1" s="15" t="s">
        <v>161</v>
      </c>
      <c r="V1" s="16" t="s">
        <v>162</v>
      </c>
      <c r="W1" s="15" t="s">
        <v>163</v>
      </c>
      <c r="X1" s="15" t="s">
        <v>164</v>
      </c>
      <c r="Y1" s="15" t="s">
        <v>165</v>
      </c>
      <c r="Z1" s="15" t="s">
        <v>166</v>
      </c>
      <c r="AA1" s="15" t="s">
        <v>167</v>
      </c>
      <c r="AB1" s="15" t="s">
        <v>168</v>
      </c>
      <c r="AC1" s="15" t="s">
        <v>169</v>
      </c>
      <c r="AD1" s="15" t="s">
        <v>170</v>
      </c>
      <c r="AE1" s="15" t="s">
        <v>171</v>
      </c>
      <c r="AF1" s="15" t="s">
        <v>172</v>
      </c>
      <c r="AG1" s="15" t="s">
        <v>173</v>
      </c>
      <c r="AH1" s="16" t="s">
        <v>174</v>
      </c>
      <c r="AI1" s="15" t="s">
        <v>138</v>
      </c>
      <c r="AJ1" s="15" t="s">
        <v>175</v>
      </c>
      <c r="AK1" s="16" t="s">
        <v>176</v>
      </c>
      <c r="AL1" s="17" t="s">
        <v>177</v>
      </c>
      <c r="AM1" s="17" t="s">
        <v>178</v>
      </c>
      <c r="AN1" s="17" t="s">
        <v>179</v>
      </c>
      <c r="AO1" s="18" t="s">
        <v>180</v>
      </c>
      <c r="AP1" s="15" t="s">
        <v>134</v>
      </c>
      <c r="AQ1" s="15" t="s">
        <v>131</v>
      </c>
      <c r="AR1" s="15" t="s">
        <v>181</v>
      </c>
      <c r="AS1" s="15" t="s">
        <v>182</v>
      </c>
      <c r="AT1" s="15" t="s">
        <v>183</v>
      </c>
      <c r="AU1" s="19" t="s">
        <v>184</v>
      </c>
      <c r="AV1" s="20" t="s">
        <v>185</v>
      </c>
      <c r="AW1" s="20" t="s">
        <v>186</v>
      </c>
      <c r="AX1" s="15" t="s">
        <v>187</v>
      </c>
      <c r="AY1" s="15" t="s">
        <v>188</v>
      </c>
      <c r="AZ1" s="15" t="s">
        <v>189</v>
      </c>
      <c r="BA1" s="15" t="s">
        <v>190</v>
      </c>
      <c r="BB1" s="15" t="s">
        <v>191</v>
      </c>
      <c r="BI1" s="15"/>
      <c r="BJ1" s="15"/>
      <c r="BK1" s="15"/>
      <c r="BL1" s="15"/>
      <c r="BM1" s="22"/>
      <c r="BN1" s="22"/>
      <c r="BO1" s="15" t="s">
        <v>192</v>
      </c>
      <c r="BP1" s="23" t="s">
        <v>193</v>
      </c>
      <c r="BQ1" s="23" t="s">
        <v>194</v>
      </c>
      <c r="BR1" s="23" t="s">
        <v>195</v>
      </c>
    </row>
    <row r="2" spans="1:100" ht="12.75">
      <c r="A2" s="21" t="s">
        <v>196</v>
      </c>
      <c r="B2" s="21">
        <v>1</v>
      </c>
      <c r="C2" s="21">
        <v>11</v>
      </c>
      <c r="D2" s="21">
        <v>2000</v>
      </c>
      <c r="E2" s="24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>
        <v>29.8751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>
        <v>0.034</v>
      </c>
      <c r="AZ2" s="21"/>
      <c r="BA2" s="21"/>
      <c r="BB2" s="24">
        <f>SUM(E2:BA2)</f>
        <v>29.9091</v>
      </c>
      <c r="BC2" s="21"/>
      <c r="BD2" s="21"/>
      <c r="BE2" s="21"/>
      <c r="BF2" s="21"/>
      <c r="BG2" s="21"/>
      <c r="BH2" s="21"/>
      <c r="BI2" s="21"/>
      <c r="BJ2" s="25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</row>
    <row r="3" spans="1:100" ht="12.75">
      <c r="A3" s="21" t="s">
        <v>196</v>
      </c>
      <c r="B3" s="21">
        <v>2</v>
      </c>
      <c r="C3" s="21">
        <v>11</v>
      </c>
      <c r="D3" s="21">
        <v>2000</v>
      </c>
      <c r="E3" s="24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>
        <v>12.5732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>
        <v>0.01551</v>
      </c>
      <c r="AZ3" s="21"/>
      <c r="BA3" s="21"/>
      <c r="BB3" s="24">
        <f aca="true" t="shared" si="0" ref="BB3:BB66">SUM(E3:BA3)</f>
        <v>12.58871</v>
      </c>
      <c r="BC3" s="21"/>
      <c r="BD3" s="21"/>
      <c r="BE3" s="21"/>
      <c r="BF3" s="21"/>
      <c r="BG3" s="21"/>
      <c r="BH3" s="21"/>
      <c r="BI3" s="21"/>
      <c r="BJ3" s="25"/>
      <c r="BK3" s="21"/>
      <c r="BL3" s="21"/>
      <c r="BM3" s="25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</row>
    <row r="4" spans="1:100" ht="12.75">
      <c r="A4" s="21" t="s">
        <v>196</v>
      </c>
      <c r="B4" s="21">
        <v>3</v>
      </c>
      <c r="C4" s="21">
        <v>11</v>
      </c>
      <c r="D4" s="21">
        <v>2000</v>
      </c>
      <c r="E4" s="24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>
        <v>2.769</v>
      </c>
      <c r="AG4" s="21"/>
      <c r="AH4" s="21"/>
      <c r="AI4" s="21"/>
      <c r="AJ4" s="21"/>
      <c r="AK4" s="21"/>
      <c r="AL4" s="21"/>
      <c r="AM4" s="21">
        <v>32.7561</v>
      </c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>
        <v>0.0477</v>
      </c>
      <c r="AZ4" s="21"/>
      <c r="BA4" s="21"/>
      <c r="BB4" s="24">
        <f t="shared" si="0"/>
        <v>35.5728</v>
      </c>
      <c r="BC4" s="21"/>
      <c r="BD4" s="21"/>
      <c r="BE4" s="21"/>
      <c r="BF4" s="21"/>
      <c r="BG4" s="21"/>
      <c r="BH4" s="21"/>
      <c r="BI4" s="21"/>
      <c r="BJ4" s="25"/>
      <c r="BK4" s="21"/>
      <c r="BL4" s="21"/>
      <c r="BM4" s="25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</row>
    <row r="5" spans="1:100" ht="12.75">
      <c r="A5" s="21" t="s">
        <v>196</v>
      </c>
      <c r="B5" s="21">
        <v>4</v>
      </c>
      <c r="C5" s="21">
        <v>11</v>
      </c>
      <c r="D5" s="21">
        <v>2000</v>
      </c>
      <c r="E5" s="24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>
        <v>5.7712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>
        <v>0.0141</v>
      </c>
      <c r="AZ5" s="21"/>
      <c r="BA5" s="21"/>
      <c r="BB5" s="24">
        <f t="shared" si="0"/>
        <v>5.7853</v>
      </c>
      <c r="BC5" s="21"/>
      <c r="BD5" s="21"/>
      <c r="BE5" s="21"/>
      <c r="BF5" s="21"/>
      <c r="BG5" s="21"/>
      <c r="BH5" s="21"/>
      <c r="BI5" s="21"/>
      <c r="BJ5" s="25"/>
      <c r="BK5" s="21"/>
      <c r="BL5" s="21"/>
      <c r="BM5" s="25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</row>
    <row r="6" spans="1:100" ht="12.75">
      <c r="A6" s="21" t="s">
        <v>196</v>
      </c>
      <c r="B6" s="21">
        <v>5</v>
      </c>
      <c r="C6" s="21">
        <v>11</v>
      </c>
      <c r="D6" s="21">
        <v>2000</v>
      </c>
      <c r="E6" s="24"/>
      <c r="F6" s="21"/>
      <c r="G6" s="21">
        <v>67.7005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4">
        <f t="shared" si="0"/>
        <v>67.7005</v>
      </c>
      <c r="BC6" s="21"/>
      <c r="BD6" s="21"/>
      <c r="BE6" s="21"/>
      <c r="BF6" s="21"/>
      <c r="BG6" s="21"/>
      <c r="BH6" s="21"/>
      <c r="BI6" s="21"/>
      <c r="BJ6" s="25"/>
      <c r="BK6" s="21"/>
      <c r="BL6" s="21"/>
      <c r="BM6" s="25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</row>
    <row r="7" spans="1:100" ht="12.75">
      <c r="A7" s="21" t="s">
        <v>196</v>
      </c>
      <c r="B7" s="21">
        <v>6</v>
      </c>
      <c r="C7" s="21">
        <v>11</v>
      </c>
      <c r="D7" s="21">
        <v>2000</v>
      </c>
      <c r="E7" s="24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>
        <v>13.6853</v>
      </c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4">
        <f t="shared" si="0"/>
        <v>13.6853</v>
      </c>
      <c r="BC7" s="21"/>
      <c r="BD7" s="21"/>
      <c r="BE7" s="21"/>
      <c r="BF7" s="21"/>
      <c r="BG7" s="21"/>
      <c r="BH7" s="21"/>
      <c r="BI7" s="21"/>
      <c r="BJ7" s="25"/>
      <c r="BK7" s="21"/>
      <c r="BL7" s="21"/>
      <c r="BM7" s="25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</row>
    <row r="8" spans="1:100" ht="12.75">
      <c r="A8" s="21" t="s">
        <v>196</v>
      </c>
      <c r="B8" s="21">
        <v>7</v>
      </c>
      <c r="C8" s="21">
        <v>11</v>
      </c>
      <c r="D8" s="21">
        <v>2000</v>
      </c>
      <c r="E8" s="24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>
        <v>0.6621</v>
      </c>
      <c r="AG8" s="21"/>
      <c r="AH8" s="21"/>
      <c r="AI8" s="21"/>
      <c r="AJ8" s="21"/>
      <c r="AK8" s="21"/>
      <c r="AL8" s="21"/>
      <c r="AM8" s="21">
        <v>36.7053</v>
      </c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4">
        <f t="shared" si="0"/>
        <v>37.3674</v>
      </c>
      <c r="BC8" s="21"/>
      <c r="BD8" s="21"/>
      <c r="BE8" s="21"/>
      <c r="BF8" s="21"/>
      <c r="BG8" s="21"/>
      <c r="BH8" s="21"/>
      <c r="BI8" s="21"/>
      <c r="BJ8" s="25"/>
      <c r="BK8" s="21"/>
      <c r="BL8" s="21"/>
      <c r="BM8" s="25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</row>
    <row r="9" spans="1:100" ht="12.75">
      <c r="A9" s="21" t="s">
        <v>196</v>
      </c>
      <c r="B9" s="21">
        <v>8</v>
      </c>
      <c r="C9" s="21">
        <v>11</v>
      </c>
      <c r="D9" s="21">
        <v>2000</v>
      </c>
      <c r="E9" s="24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>
        <v>9.802</v>
      </c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>
        <v>0.0089</v>
      </c>
      <c r="AZ9" s="21"/>
      <c r="BA9" s="21"/>
      <c r="BB9" s="24">
        <f t="shared" si="0"/>
        <v>9.8109</v>
      </c>
      <c r="BC9" s="21"/>
      <c r="BD9" s="21"/>
      <c r="BE9" s="21"/>
      <c r="BF9" s="21"/>
      <c r="BG9" s="21"/>
      <c r="BH9" s="21"/>
      <c r="BI9" s="21"/>
      <c r="BJ9" s="25"/>
      <c r="BK9" s="21"/>
      <c r="BL9" s="21"/>
      <c r="BM9" s="25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</row>
    <row r="10" spans="1:100" ht="12.75">
      <c r="A10" s="21" t="s">
        <v>196</v>
      </c>
      <c r="B10" s="21">
        <v>9</v>
      </c>
      <c r="C10" s="21">
        <v>11</v>
      </c>
      <c r="D10" s="21">
        <v>2000</v>
      </c>
      <c r="E10" s="24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>
        <v>20.6139</v>
      </c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4">
        <f t="shared" si="0"/>
        <v>20.6139</v>
      </c>
      <c r="BC10" s="21"/>
      <c r="BD10" s="21"/>
      <c r="BE10" s="21"/>
      <c r="BF10" s="21"/>
      <c r="BG10" s="21"/>
      <c r="BH10" s="21"/>
      <c r="BI10" s="21"/>
      <c r="BJ10" s="25"/>
      <c r="BK10" s="21"/>
      <c r="BL10" s="21"/>
      <c r="BM10" s="25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</row>
    <row r="11" spans="1:100" ht="12.75">
      <c r="A11" s="21" t="s">
        <v>196</v>
      </c>
      <c r="B11" s="21">
        <v>10</v>
      </c>
      <c r="C11" s="21">
        <v>11</v>
      </c>
      <c r="D11" s="21">
        <v>2000</v>
      </c>
      <c r="E11" s="24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4">
        <f t="shared" si="0"/>
        <v>0</v>
      </c>
      <c r="BC11" s="21"/>
      <c r="BD11" s="21"/>
      <c r="BE11" s="21"/>
      <c r="BF11" s="21"/>
      <c r="BG11" s="21"/>
      <c r="BH11" s="21"/>
      <c r="BI11" s="21"/>
      <c r="BJ11" s="25"/>
      <c r="BK11" s="21"/>
      <c r="BL11" s="21"/>
      <c r="BM11" s="25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</row>
    <row r="12" spans="1:100" ht="12.75">
      <c r="A12" s="21" t="s">
        <v>197</v>
      </c>
      <c r="B12" s="21">
        <v>1</v>
      </c>
      <c r="C12" s="21">
        <v>11</v>
      </c>
      <c r="D12" s="21">
        <v>2000</v>
      </c>
      <c r="E12" s="24"/>
      <c r="F12" s="21"/>
      <c r="G12" s="21">
        <v>0.389</v>
      </c>
      <c r="H12" s="21"/>
      <c r="I12" s="21"/>
      <c r="J12" s="21"/>
      <c r="K12" s="21"/>
      <c r="L12" s="21"/>
      <c r="M12" s="21"/>
      <c r="N12" s="21"/>
      <c r="O12" s="21">
        <v>6.8758</v>
      </c>
      <c r="P12" s="21"/>
      <c r="Q12" s="21"/>
      <c r="R12" s="21"/>
      <c r="S12" s="21">
        <v>14.4409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4">
        <f t="shared" si="0"/>
        <v>21.7057</v>
      </c>
      <c r="BC12" s="21"/>
      <c r="BD12" s="21"/>
      <c r="BE12" s="21"/>
      <c r="BF12" s="21"/>
      <c r="BG12" s="21"/>
      <c r="BH12" s="21"/>
      <c r="BI12" s="21"/>
      <c r="BJ12" s="25"/>
      <c r="BK12" s="21"/>
      <c r="BL12" s="21"/>
      <c r="BM12" s="25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</row>
    <row r="13" spans="1:100" ht="12.75">
      <c r="A13" s="21" t="s">
        <v>197</v>
      </c>
      <c r="B13" s="21">
        <v>2</v>
      </c>
      <c r="C13" s="21">
        <v>11</v>
      </c>
      <c r="D13" s="21">
        <v>2000</v>
      </c>
      <c r="E13" s="2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>
        <v>0.0305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>
        <v>36.7544</v>
      </c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4">
        <f t="shared" si="0"/>
        <v>36.7849</v>
      </c>
      <c r="BC13" s="21"/>
      <c r="BD13" s="21"/>
      <c r="BE13" s="21"/>
      <c r="BF13" s="21"/>
      <c r="BG13" s="21"/>
      <c r="BH13" s="21"/>
      <c r="BI13" s="21"/>
      <c r="BJ13" s="25"/>
      <c r="BK13" s="21"/>
      <c r="BL13" s="21"/>
      <c r="BM13" s="25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</row>
    <row r="14" spans="1:100" ht="12.75">
      <c r="A14" s="21" t="s">
        <v>197</v>
      </c>
      <c r="B14" s="21">
        <v>3</v>
      </c>
      <c r="C14" s="21">
        <v>11</v>
      </c>
      <c r="D14" s="21">
        <v>2000</v>
      </c>
      <c r="E14" s="2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>
        <v>14.1059</v>
      </c>
      <c r="AG14" s="21"/>
      <c r="AH14" s="21"/>
      <c r="AI14" s="21"/>
      <c r="AJ14" s="21"/>
      <c r="AK14" s="21"/>
      <c r="AL14" s="21"/>
      <c r="AM14" s="21">
        <v>10.571</v>
      </c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>
        <v>0.2205</v>
      </c>
      <c r="AZ14" s="21"/>
      <c r="BA14" s="21"/>
      <c r="BB14" s="24">
        <f t="shared" si="0"/>
        <v>24.8974</v>
      </c>
      <c r="BC14" s="21"/>
      <c r="BD14" s="21"/>
      <c r="BE14" s="21"/>
      <c r="BF14" s="21"/>
      <c r="BG14" s="21"/>
      <c r="BH14" s="21"/>
      <c r="BI14" s="21"/>
      <c r="BJ14" s="25"/>
      <c r="BK14" s="21"/>
      <c r="BL14" s="21"/>
      <c r="BM14" s="25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</row>
    <row r="15" spans="1:100" ht="12.75">
      <c r="A15" s="21" t="s">
        <v>197</v>
      </c>
      <c r="B15" s="21">
        <v>4</v>
      </c>
      <c r="C15" s="21">
        <v>11</v>
      </c>
      <c r="D15" s="21">
        <v>2000</v>
      </c>
      <c r="E15" s="2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v>5.9481</v>
      </c>
      <c r="R15" s="21"/>
      <c r="S15" s="21">
        <v>13.0873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>
        <v>0.0872</v>
      </c>
      <c r="AZ15" s="21"/>
      <c r="BA15" s="21"/>
      <c r="BB15" s="24">
        <f t="shared" si="0"/>
        <v>19.122600000000002</v>
      </c>
      <c r="BC15" s="21"/>
      <c r="BD15" s="21"/>
      <c r="BE15" s="21"/>
      <c r="BF15" s="21"/>
      <c r="BG15" s="21"/>
      <c r="BH15" s="21"/>
      <c r="BI15" s="21"/>
      <c r="BJ15" s="25"/>
      <c r="BK15" s="21"/>
      <c r="BL15" s="21"/>
      <c r="BM15" s="25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</row>
    <row r="16" spans="1:100" ht="12.75">
      <c r="A16" s="21" t="s">
        <v>197</v>
      </c>
      <c r="B16" s="21">
        <v>5</v>
      </c>
      <c r="C16" s="21">
        <v>11</v>
      </c>
      <c r="D16" s="21">
        <v>2000</v>
      </c>
      <c r="E16" s="24"/>
      <c r="F16" s="21"/>
      <c r="G16" s="21">
        <v>48.1438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U16" s="21"/>
      <c r="V16" s="21"/>
      <c r="W16" s="21"/>
      <c r="X16" s="21"/>
      <c r="Y16" s="21">
        <v>0.1575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4">
        <f t="shared" si="0"/>
        <v>48.3013</v>
      </c>
      <c r="BC16" s="21"/>
      <c r="BD16" s="21"/>
      <c r="BE16" s="21"/>
      <c r="BF16" s="21"/>
      <c r="BG16" s="21"/>
      <c r="BH16" s="21"/>
      <c r="BI16" s="21"/>
      <c r="BJ16" s="25"/>
      <c r="BK16" s="21"/>
      <c r="BL16" s="21"/>
      <c r="BM16" s="25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</row>
    <row r="17" spans="1:100" ht="12.75">
      <c r="A17" s="21" t="s">
        <v>197</v>
      </c>
      <c r="B17" s="21">
        <v>6</v>
      </c>
      <c r="C17" s="21">
        <v>11</v>
      </c>
      <c r="D17" s="21">
        <v>2000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>
        <v>27.7017</v>
      </c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>
        <v>1.0157</v>
      </c>
      <c r="AZ17" s="21"/>
      <c r="BA17" s="21"/>
      <c r="BB17" s="24">
        <f t="shared" si="0"/>
        <v>28.717399999999998</v>
      </c>
      <c r="BC17" s="21"/>
      <c r="BD17" s="21"/>
      <c r="BE17" s="21"/>
      <c r="BF17" s="21"/>
      <c r="BG17" s="21"/>
      <c r="BH17" s="21"/>
      <c r="BI17" s="21"/>
      <c r="BJ17" s="25"/>
      <c r="BK17" s="21"/>
      <c r="BL17" s="21"/>
      <c r="BM17" s="25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</row>
    <row r="18" spans="1:100" ht="12.75">
      <c r="A18" s="21" t="s">
        <v>197</v>
      </c>
      <c r="B18" s="21">
        <v>7</v>
      </c>
      <c r="C18" s="21">
        <v>11</v>
      </c>
      <c r="D18" s="21">
        <v>2000</v>
      </c>
      <c r="E18" s="24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>
        <v>58.5863</v>
      </c>
      <c r="AN18" s="21"/>
      <c r="AO18" s="21">
        <v>0.3737</v>
      </c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4">
        <f t="shared" si="0"/>
        <v>58.96</v>
      </c>
      <c r="BC18" s="21"/>
      <c r="BD18" s="21"/>
      <c r="BE18" s="21"/>
      <c r="BF18" s="21"/>
      <c r="BG18" s="21"/>
      <c r="BH18" s="21"/>
      <c r="BI18" s="21"/>
      <c r="BJ18" s="25"/>
      <c r="BK18" s="21"/>
      <c r="BL18" s="21"/>
      <c r="BM18" s="25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</row>
    <row r="19" spans="1:100" ht="12.75">
      <c r="A19" s="21" t="s">
        <v>197</v>
      </c>
      <c r="B19" s="21">
        <v>8</v>
      </c>
      <c r="C19" s="21">
        <v>11</v>
      </c>
      <c r="D19" s="21">
        <v>2000</v>
      </c>
      <c r="E19" s="2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48.1439</v>
      </c>
      <c r="AN19" s="21"/>
      <c r="AO19" s="21"/>
      <c r="AP19" s="21"/>
      <c r="AQ19" s="21">
        <v>1.7781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4">
        <f t="shared" si="0"/>
        <v>49.922000000000004</v>
      </c>
      <c r="BC19" s="21"/>
      <c r="BD19" s="21"/>
      <c r="BE19" s="21"/>
      <c r="BF19" s="21"/>
      <c r="BG19" s="21"/>
      <c r="BH19" s="21"/>
      <c r="BI19" s="21"/>
      <c r="BJ19" s="25"/>
      <c r="BK19" s="21"/>
      <c r="BL19" s="21"/>
      <c r="BM19" s="25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</row>
    <row r="20" spans="1:100" ht="12.75">
      <c r="A20" s="21" t="s">
        <v>197</v>
      </c>
      <c r="B20" s="21">
        <v>9</v>
      </c>
      <c r="C20" s="21">
        <v>11</v>
      </c>
      <c r="D20" s="21">
        <v>2000</v>
      </c>
      <c r="E20" s="24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>
        <v>38.2202</v>
      </c>
      <c r="AN20" s="21"/>
      <c r="AO20" s="21"/>
      <c r="AP20" s="21"/>
      <c r="AQ20" s="21">
        <v>0.383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4">
        <f t="shared" si="0"/>
        <v>38.6032</v>
      </c>
      <c r="BC20" s="21"/>
      <c r="BD20" s="21"/>
      <c r="BE20" s="21"/>
      <c r="BF20" s="21"/>
      <c r="BG20" s="21"/>
      <c r="BH20" s="21"/>
      <c r="BI20" s="21"/>
      <c r="BJ20" s="25"/>
      <c r="BK20" s="21"/>
      <c r="BL20" s="21"/>
      <c r="BM20" s="25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</row>
    <row r="21" spans="1:100" ht="12.75">
      <c r="A21" s="21" t="s">
        <v>197</v>
      </c>
      <c r="B21" s="21">
        <v>10</v>
      </c>
      <c r="C21" s="21">
        <v>11</v>
      </c>
      <c r="D21" s="21">
        <v>2000</v>
      </c>
      <c r="E21" s="24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4">
        <f t="shared" si="0"/>
        <v>0</v>
      </c>
      <c r="BC21" s="21"/>
      <c r="BD21" s="21"/>
      <c r="BE21" s="21"/>
      <c r="BF21" s="21"/>
      <c r="BG21" s="21"/>
      <c r="BH21" s="21"/>
      <c r="BI21" s="21"/>
      <c r="BJ21" s="25"/>
      <c r="BK21" s="21"/>
      <c r="BL21" s="21"/>
      <c r="BM21" s="25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</row>
    <row r="22" spans="1:100" ht="12.75">
      <c r="A22" s="21" t="s">
        <v>198</v>
      </c>
      <c r="B22" s="21">
        <v>1</v>
      </c>
      <c r="C22" s="21">
        <v>11</v>
      </c>
      <c r="D22" s="21">
        <v>2000</v>
      </c>
      <c r="E22" s="24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9.943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4">
        <f t="shared" si="0"/>
        <v>9.943</v>
      </c>
      <c r="BC22" s="21"/>
      <c r="BD22" s="21"/>
      <c r="BE22" s="21"/>
      <c r="BF22" s="21"/>
      <c r="BG22" s="21"/>
      <c r="BH22" s="21"/>
      <c r="BI22" s="21"/>
      <c r="BJ22" s="25"/>
      <c r="BK22" s="21"/>
      <c r="BL22" s="21"/>
      <c r="BM22" s="25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</row>
    <row r="23" spans="1:100" ht="12.75">
      <c r="A23" s="21" t="s">
        <v>198</v>
      </c>
      <c r="B23" s="21">
        <v>2</v>
      </c>
      <c r="C23" s="21">
        <v>11</v>
      </c>
      <c r="D23" s="21">
        <v>2000</v>
      </c>
      <c r="E23" s="24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>
        <v>15.258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v>3.7476</v>
      </c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>
        <v>0.1647</v>
      </c>
      <c r="AT23" s="21"/>
      <c r="AU23" s="21"/>
      <c r="AV23" s="21"/>
      <c r="AW23" s="21"/>
      <c r="AX23" s="21"/>
      <c r="AY23" s="21">
        <v>0.0451</v>
      </c>
      <c r="AZ23" s="21"/>
      <c r="BA23" s="21"/>
      <c r="BB23" s="24">
        <f t="shared" si="0"/>
        <v>19.2154</v>
      </c>
      <c r="BC23" s="21"/>
      <c r="BD23" s="21"/>
      <c r="BE23" s="21"/>
      <c r="BF23" s="21"/>
      <c r="BG23" s="21"/>
      <c r="BH23" s="21"/>
      <c r="BI23" s="21"/>
      <c r="BJ23" s="25"/>
      <c r="BK23" s="21"/>
      <c r="BL23" s="21"/>
      <c r="BM23" s="25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</row>
    <row r="24" spans="1:100" ht="12.75">
      <c r="A24" s="21" t="s">
        <v>198</v>
      </c>
      <c r="B24" s="21">
        <v>3</v>
      </c>
      <c r="C24" s="21">
        <v>11</v>
      </c>
      <c r="D24" s="21">
        <v>2000</v>
      </c>
      <c r="E24" s="24"/>
      <c r="F24" s="21"/>
      <c r="G24" s="21">
        <v>25.3578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>
        <v>4.746</v>
      </c>
      <c r="AG24" s="21"/>
      <c r="AH24" s="21"/>
      <c r="AI24" s="21"/>
      <c r="AJ24" s="21"/>
      <c r="AK24" s="21"/>
      <c r="AL24" s="21"/>
      <c r="AM24" s="21">
        <v>19.8613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>
        <v>0.0366</v>
      </c>
      <c r="AZ24" s="21"/>
      <c r="BA24" s="21"/>
      <c r="BB24" s="24">
        <f t="shared" si="0"/>
        <v>50.0017</v>
      </c>
      <c r="BC24" s="21"/>
      <c r="BD24" s="21"/>
      <c r="BE24" s="21"/>
      <c r="BF24" s="21"/>
      <c r="BG24" s="21"/>
      <c r="BH24" s="21"/>
      <c r="BI24" s="21"/>
      <c r="BJ24" s="25"/>
      <c r="BK24" s="21"/>
      <c r="BL24" s="21"/>
      <c r="BM24" s="25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</row>
    <row r="25" spans="1:100" ht="12.75">
      <c r="A25" s="21" t="s">
        <v>198</v>
      </c>
      <c r="B25" s="21">
        <v>4</v>
      </c>
      <c r="C25" s="21">
        <v>11</v>
      </c>
      <c r="D25" s="21">
        <v>2000</v>
      </c>
      <c r="E25" s="2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>
        <v>14.252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>
        <v>52.7173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>
        <v>0.0765</v>
      </c>
      <c r="AZ25" s="21"/>
      <c r="BA25" s="21"/>
      <c r="BB25" s="24">
        <f t="shared" si="0"/>
        <v>67.0458</v>
      </c>
      <c r="BC25" s="21"/>
      <c r="BD25" s="21"/>
      <c r="BE25" s="21"/>
      <c r="BF25" s="21"/>
      <c r="BG25" s="21"/>
      <c r="BH25" s="21"/>
      <c r="BI25" s="21"/>
      <c r="BJ25" s="25"/>
      <c r="BK25" s="21"/>
      <c r="BL25" s="21"/>
      <c r="BM25" s="25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</row>
    <row r="26" spans="1:100" ht="12.75">
      <c r="A26" s="21" t="s">
        <v>198</v>
      </c>
      <c r="B26" s="21">
        <v>5</v>
      </c>
      <c r="C26" s="21">
        <v>11</v>
      </c>
      <c r="D26" s="21">
        <v>2000</v>
      </c>
      <c r="E26" s="24"/>
      <c r="F26" s="21"/>
      <c r="G26" s="21">
        <v>0.9612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>
        <v>5.8403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>
        <v>0.0456</v>
      </c>
      <c r="AZ26" s="21"/>
      <c r="BA26" s="21"/>
      <c r="BB26" s="24">
        <f t="shared" si="0"/>
        <v>6.8471</v>
      </c>
      <c r="BC26" s="21"/>
      <c r="BD26" s="21"/>
      <c r="BE26" s="21"/>
      <c r="BF26" s="21"/>
      <c r="BG26" s="21"/>
      <c r="BH26" s="21"/>
      <c r="BI26" s="21"/>
      <c r="BJ26" s="25"/>
      <c r="BK26" s="21"/>
      <c r="BL26" s="21"/>
      <c r="BM26" s="25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</row>
    <row r="27" spans="1:100" ht="12.75">
      <c r="A27" s="21" t="s">
        <v>198</v>
      </c>
      <c r="B27" s="21">
        <v>6</v>
      </c>
      <c r="C27" s="21">
        <v>11</v>
      </c>
      <c r="D27" s="21">
        <v>2000</v>
      </c>
      <c r="E27" s="2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>
        <v>49.7412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4">
        <f t="shared" si="0"/>
        <v>49.7412</v>
      </c>
      <c r="BC27" s="21"/>
      <c r="BD27" s="21"/>
      <c r="BE27" s="21"/>
      <c r="BF27" s="21"/>
      <c r="BG27" s="21"/>
      <c r="BH27" s="21"/>
      <c r="BI27" s="21"/>
      <c r="BJ27" s="25"/>
      <c r="BK27" s="21"/>
      <c r="BL27" s="21"/>
      <c r="BM27" s="25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</row>
    <row r="28" spans="1:100" ht="12.75">
      <c r="A28" s="21" t="s">
        <v>198</v>
      </c>
      <c r="B28" s="21">
        <v>7</v>
      </c>
      <c r="C28" s="21">
        <v>11</v>
      </c>
      <c r="D28" s="21">
        <v>2000</v>
      </c>
      <c r="E28" s="24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>
        <v>18.2553</v>
      </c>
      <c r="AN28" s="21"/>
      <c r="AO28" s="21"/>
      <c r="AP28" s="21"/>
      <c r="AQ28" s="21"/>
      <c r="AR28" s="21"/>
      <c r="AS28" s="21">
        <v>0.277</v>
      </c>
      <c r="AT28" s="21"/>
      <c r="AU28" s="21"/>
      <c r="AV28" s="21"/>
      <c r="AW28" s="21"/>
      <c r="AX28" s="21"/>
      <c r="AY28" s="21"/>
      <c r="AZ28" s="21"/>
      <c r="BA28" s="21"/>
      <c r="BB28" s="24">
        <f t="shared" si="0"/>
        <v>18.5323</v>
      </c>
      <c r="BC28" s="21"/>
      <c r="BD28" s="21"/>
      <c r="BE28" s="21"/>
      <c r="BF28" s="21"/>
      <c r="BG28" s="21"/>
      <c r="BH28" s="21"/>
      <c r="BI28" s="21"/>
      <c r="BJ28" s="25"/>
      <c r="BK28" s="21"/>
      <c r="BL28" s="21"/>
      <c r="BM28" s="25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</row>
    <row r="29" spans="1:100" ht="12.75">
      <c r="A29" s="21" t="s">
        <v>198</v>
      </c>
      <c r="B29" s="21">
        <v>8</v>
      </c>
      <c r="C29" s="21">
        <v>11</v>
      </c>
      <c r="D29" s="21">
        <v>2000</v>
      </c>
      <c r="E29" s="2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4">
        <f t="shared" si="0"/>
        <v>0</v>
      </c>
      <c r="BC29" s="21"/>
      <c r="BD29" s="21"/>
      <c r="BE29" s="21"/>
      <c r="BF29" s="21"/>
      <c r="BG29" s="21"/>
      <c r="BH29" s="21"/>
      <c r="BI29" s="21"/>
      <c r="BJ29" s="25"/>
      <c r="BK29" s="21"/>
      <c r="BL29" s="21"/>
      <c r="BM29" s="25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</row>
    <row r="30" spans="1:100" ht="12.75">
      <c r="A30" s="21" t="s">
        <v>198</v>
      </c>
      <c r="B30" s="21">
        <v>9</v>
      </c>
      <c r="C30" s="21">
        <v>11</v>
      </c>
      <c r="D30" s="21">
        <v>2000</v>
      </c>
      <c r="E30" s="24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>
        <v>39.9256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4">
        <f t="shared" si="0"/>
        <v>39.9256</v>
      </c>
      <c r="BC30" s="21"/>
      <c r="BD30" s="21"/>
      <c r="BE30" s="21"/>
      <c r="BF30" s="21"/>
      <c r="BG30" s="21"/>
      <c r="BH30" s="21"/>
      <c r="BI30" s="21"/>
      <c r="BJ30" s="25"/>
      <c r="BK30" s="21"/>
      <c r="BL30" s="21"/>
      <c r="BM30" s="25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</row>
    <row r="31" spans="1:100" ht="12.75">
      <c r="A31" s="21" t="s">
        <v>198</v>
      </c>
      <c r="B31" s="21">
        <v>10</v>
      </c>
      <c r="C31" s="21">
        <v>11</v>
      </c>
      <c r="D31" s="21">
        <v>2000</v>
      </c>
      <c r="E31" s="2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4">
        <f t="shared" si="0"/>
        <v>0</v>
      </c>
      <c r="BC31" s="21"/>
      <c r="BD31" s="21"/>
      <c r="BE31" s="21"/>
      <c r="BF31" s="21"/>
      <c r="BG31" s="21"/>
      <c r="BH31" s="21"/>
      <c r="BI31" s="21"/>
      <c r="BJ31" s="25"/>
      <c r="BK31" s="21"/>
      <c r="BL31" s="21"/>
      <c r="BM31" s="25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</row>
    <row r="32" spans="1:100" ht="12.75">
      <c r="A32" s="21" t="s">
        <v>199</v>
      </c>
      <c r="B32" s="21">
        <v>1</v>
      </c>
      <c r="C32" s="21">
        <v>11</v>
      </c>
      <c r="D32" s="21">
        <v>2000</v>
      </c>
      <c r="E32" s="24"/>
      <c r="F32" s="21"/>
      <c r="G32" s="21"/>
      <c r="H32" s="21"/>
      <c r="I32" s="21"/>
      <c r="J32" s="21"/>
      <c r="K32" s="21"/>
      <c r="L32" s="21"/>
      <c r="M32" s="21"/>
      <c r="N32" s="21"/>
      <c r="O32" s="21">
        <v>8.313</v>
      </c>
      <c r="P32" s="21"/>
      <c r="Q32" s="21"/>
      <c r="R32" s="21"/>
      <c r="S32" s="21">
        <v>18.177</v>
      </c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>
        <v>14.8413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>
        <v>0.0332</v>
      </c>
      <c r="AZ32" s="21"/>
      <c r="BA32" s="21"/>
      <c r="BB32" s="24">
        <f t="shared" si="0"/>
        <v>41.3645</v>
      </c>
      <c r="BC32" s="21"/>
      <c r="BD32" s="21"/>
      <c r="BE32" s="21"/>
      <c r="BF32" s="21"/>
      <c r="BG32" s="21"/>
      <c r="BH32" s="21"/>
      <c r="BI32" s="21"/>
      <c r="BJ32" s="25"/>
      <c r="BK32" s="21"/>
      <c r="BL32" s="21"/>
      <c r="BM32" s="25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</row>
    <row r="33" spans="1:100" ht="12.75">
      <c r="A33" s="21" t="s">
        <v>199</v>
      </c>
      <c r="B33" s="21">
        <v>2</v>
      </c>
      <c r="C33" s="21">
        <v>11</v>
      </c>
      <c r="D33" s="21">
        <v>2000</v>
      </c>
      <c r="E33" s="2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>
        <v>0.9248</v>
      </c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4">
        <f t="shared" si="0"/>
        <v>0.9248</v>
      </c>
      <c r="BC33" s="21"/>
      <c r="BD33" s="21"/>
      <c r="BE33" s="21"/>
      <c r="BF33" s="21"/>
      <c r="BG33" s="21"/>
      <c r="BH33" s="21"/>
      <c r="BI33" s="21"/>
      <c r="BJ33" s="25"/>
      <c r="BK33" s="21"/>
      <c r="BL33" s="21"/>
      <c r="BM33" s="25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</row>
    <row r="34" spans="1:100" ht="12.75">
      <c r="A34" s="21" t="s">
        <v>199</v>
      </c>
      <c r="B34" s="21">
        <v>3</v>
      </c>
      <c r="C34" s="21">
        <v>11</v>
      </c>
      <c r="D34" s="21">
        <v>2000</v>
      </c>
      <c r="E34" s="2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>
        <v>58.6563</v>
      </c>
      <c r="AN34" s="21"/>
      <c r="AO34" s="21"/>
      <c r="AP34" s="21">
        <v>8.5103</v>
      </c>
      <c r="AQ34" s="21">
        <v>0.4044</v>
      </c>
      <c r="AR34" s="21"/>
      <c r="AS34" s="21"/>
      <c r="AT34" s="21"/>
      <c r="AU34" s="21"/>
      <c r="AV34" s="21"/>
      <c r="AW34" s="21"/>
      <c r="AX34" s="21"/>
      <c r="AY34" s="21">
        <v>0.1379</v>
      </c>
      <c r="AZ34" s="21"/>
      <c r="BA34" s="21"/>
      <c r="BB34" s="24">
        <f t="shared" si="0"/>
        <v>67.7089</v>
      </c>
      <c r="BC34" s="21"/>
      <c r="BD34" s="21"/>
      <c r="BE34" s="21"/>
      <c r="BF34" s="21"/>
      <c r="BG34" s="21"/>
      <c r="BH34" s="21"/>
      <c r="BI34" s="21"/>
      <c r="BJ34" s="25"/>
      <c r="BK34" s="21"/>
      <c r="BL34" s="21"/>
      <c r="BM34" s="25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</row>
    <row r="35" spans="1:100" ht="12.75">
      <c r="A35" s="21" t="s">
        <v>199</v>
      </c>
      <c r="B35" s="21">
        <v>4</v>
      </c>
      <c r="C35" s="21">
        <v>11</v>
      </c>
      <c r="D35" s="21">
        <v>2000</v>
      </c>
      <c r="E35" s="24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>
        <v>0.7519</v>
      </c>
      <c r="R35" s="21"/>
      <c r="S35" s="21">
        <v>1.821</v>
      </c>
      <c r="U35" s="21"/>
      <c r="V35" s="21"/>
      <c r="W35" s="21"/>
      <c r="X35" s="21"/>
      <c r="Y35" s="21"/>
      <c r="Z35" s="21">
        <v>0.2507</v>
      </c>
      <c r="AA35" s="21"/>
      <c r="AB35" s="21"/>
      <c r="AC35" s="21"/>
      <c r="AD35" s="21"/>
      <c r="AE35" s="21"/>
      <c r="AF35" s="21">
        <v>41.556</v>
      </c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>
        <v>0.2214</v>
      </c>
      <c r="AZ35" s="21">
        <v>0.0264</v>
      </c>
      <c r="BA35" s="21"/>
      <c r="BB35" s="24">
        <f t="shared" si="0"/>
        <v>44.6274</v>
      </c>
      <c r="BC35" s="21"/>
      <c r="BD35" s="21"/>
      <c r="BE35" s="21"/>
      <c r="BF35" s="21"/>
      <c r="BG35" s="21"/>
      <c r="BH35" s="21"/>
      <c r="BI35" s="21"/>
      <c r="BJ35" s="25"/>
      <c r="BK35" s="21"/>
      <c r="BL35" s="21"/>
      <c r="BM35" s="25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</row>
    <row r="36" spans="1:100" ht="12.75">
      <c r="A36" s="21" t="s">
        <v>199</v>
      </c>
      <c r="B36" s="21">
        <v>5</v>
      </c>
      <c r="C36" s="21">
        <v>11</v>
      </c>
      <c r="D36" s="21">
        <v>2000</v>
      </c>
      <c r="E36" s="24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>
        <v>42.9878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4">
        <f t="shared" si="0"/>
        <v>42.9878</v>
      </c>
      <c r="BC36" s="21"/>
      <c r="BD36" s="21"/>
      <c r="BE36" s="21"/>
      <c r="BF36" s="21"/>
      <c r="BG36" s="21"/>
      <c r="BH36" s="21"/>
      <c r="BI36" s="21"/>
      <c r="BJ36" s="25"/>
      <c r="BK36" s="21"/>
      <c r="BL36" s="21"/>
      <c r="BM36" s="25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</row>
    <row r="37" spans="1:100" ht="12.75">
      <c r="A37" s="21" t="s">
        <v>199</v>
      </c>
      <c r="B37" s="21">
        <v>6</v>
      </c>
      <c r="C37" s="21">
        <v>11</v>
      </c>
      <c r="D37" s="21">
        <v>2000</v>
      </c>
      <c r="E37" s="24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>
        <v>3.3057</v>
      </c>
      <c r="AG37" s="21"/>
      <c r="AH37" s="21"/>
      <c r="AI37" s="21"/>
      <c r="AJ37" s="21"/>
      <c r="AK37" s="21"/>
      <c r="AL37" s="21"/>
      <c r="AM37" s="21">
        <v>8.2398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>
        <v>0.0848</v>
      </c>
      <c r="AZ37" s="21"/>
      <c r="BA37" s="21"/>
      <c r="BB37" s="24">
        <f t="shared" si="0"/>
        <v>11.6303</v>
      </c>
      <c r="BC37" s="21"/>
      <c r="BD37" s="21"/>
      <c r="BE37" s="21"/>
      <c r="BF37" s="21"/>
      <c r="BG37" s="21"/>
      <c r="BH37" s="21"/>
      <c r="BI37" s="21"/>
      <c r="BJ37" s="25"/>
      <c r="BK37" s="21"/>
      <c r="BL37" s="21"/>
      <c r="BM37" s="25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</row>
    <row r="38" spans="1:100" ht="12.75">
      <c r="A38" s="21" t="s">
        <v>199</v>
      </c>
      <c r="B38" s="21">
        <v>7</v>
      </c>
      <c r="C38" s="21">
        <v>11</v>
      </c>
      <c r="D38" s="21">
        <v>2000</v>
      </c>
      <c r="E38" s="2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>
        <f>63.7591+8.2811</f>
        <v>72.0402</v>
      </c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4">
        <f t="shared" si="0"/>
        <v>72.0402</v>
      </c>
      <c r="BC38" s="21"/>
      <c r="BD38" s="21"/>
      <c r="BE38" s="21"/>
      <c r="BF38" s="21"/>
      <c r="BG38" s="21"/>
      <c r="BH38" s="21"/>
      <c r="BI38" s="21"/>
      <c r="BJ38" s="25"/>
      <c r="BK38" s="21"/>
      <c r="BL38" s="21"/>
      <c r="BM38" s="25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</row>
    <row r="39" spans="1:100" ht="12.75">
      <c r="A39" s="21" t="s">
        <v>199</v>
      </c>
      <c r="B39" s="21">
        <v>8</v>
      </c>
      <c r="C39" s="21">
        <v>11</v>
      </c>
      <c r="D39" s="21">
        <v>2000</v>
      </c>
      <c r="E39" s="2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>
        <v>12.4528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4">
        <f t="shared" si="0"/>
        <v>12.4528</v>
      </c>
      <c r="BC39" s="21"/>
      <c r="BD39" s="21"/>
      <c r="BE39" s="21"/>
      <c r="BF39" s="21"/>
      <c r="BG39" s="21"/>
      <c r="BH39" s="21"/>
      <c r="BI39" s="21"/>
      <c r="BJ39" s="25"/>
      <c r="BK39" s="21"/>
      <c r="BL39" s="21"/>
      <c r="BM39" s="25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</row>
    <row r="40" spans="1:100" ht="12.75">
      <c r="A40" s="21" t="s">
        <v>199</v>
      </c>
      <c r="B40" s="21">
        <v>9</v>
      </c>
      <c r="C40" s="21">
        <v>11</v>
      </c>
      <c r="D40" s="21">
        <v>2000</v>
      </c>
      <c r="E40" s="24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4">
        <f t="shared" si="0"/>
        <v>0</v>
      </c>
      <c r="BC40" s="21"/>
      <c r="BD40" s="21"/>
      <c r="BE40" s="21"/>
      <c r="BF40" s="21"/>
      <c r="BG40" s="21"/>
      <c r="BH40" s="21"/>
      <c r="BI40" s="21"/>
      <c r="BJ40" s="25"/>
      <c r="BK40" s="21"/>
      <c r="BL40" s="21"/>
      <c r="BM40" s="25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</row>
    <row r="41" spans="1:100" ht="12.75">
      <c r="A41" s="21" t="s">
        <v>199</v>
      </c>
      <c r="B41" s="21">
        <v>10</v>
      </c>
      <c r="C41" s="21">
        <v>11</v>
      </c>
      <c r="D41" s="21">
        <v>2000</v>
      </c>
      <c r="E41" s="24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4">
        <f t="shared" si="0"/>
        <v>0</v>
      </c>
      <c r="BC41" s="21"/>
      <c r="BD41" s="21"/>
      <c r="BE41" s="21"/>
      <c r="BF41" s="21"/>
      <c r="BG41" s="21"/>
      <c r="BH41" s="21"/>
      <c r="BI41" s="21"/>
      <c r="BJ41" s="25"/>
      <c r="BK41" s="21"/>
      <c r="BL41" s="21"/>
      <c r="BM41" s="25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</row>
    <row r="42" spans="1:100" ht="12.75">
      <c r="A42" s="21" t="s">
        <v>200</v>
      </c>
      <c r="B42" s="21">
        <v>1</v>
      </c>
      <c r="C42" s="21">
        <v>11</v>
      </c>
      <c r="D42" s="21">
        <v>2000</v>
      </c>
      <c r="E42" s="24"/>
      <c r="F42" s="21"/>
      <c r="G42" s="21">
        <v>1.5134</v>
      </c>
      <c r="H42" s="21"/>
      <c r="I42" s="21"/>
      <c r="J42" s="21"/>
      <c r="K42" s="21"/>
      <c r="L42" s="21"/>
      <c r="M42" s="21"/>
      <c r="N42" s="21"/>
      <c r="O42" s="21">
        <v>3.5959</v>
      </c>
      <c r="P42" s="21"/>
      <c r="Q42" s="21"/>
      <c r="R42" s="21"/>
      <c r="S42" s="21">
        <v>5.1144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4">
        <f t="shared" si="0"/>
        <v>10.223700000000001</v>
      </c>
      <c r="BC42" s="21"/>
      <c r="BD42" s="21"/>
      <c r="BE42" s="21"/>
      <c r="BF42" s="21"/>
      <c r="BG42" s="21"/>
      <c r="BH42" s="21"/>
      <c r="BI42" s="21"/>
      <c r="BJ42" s="25"/>
      <c r="BK42" s="21"/>
      <c r="BL42" s="21"/>
      <c r="BM42" s="25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</row>
    <row r="43" spans="1:100" ht="12.75">
      <c r="A43" s="21" t="s">
        <v>200</v>
      </c>
      <c r="B43" s="21">
        <v>2</v>
      </c>
      <c r="C43" s="21">
        <v>11</v>
      </c>
      <c r="D43" s="21">
        <v>2000</v>
      </c>
      <c r="E43" s="24"/>
      <c r="F43" s="21"/>
      <c r="G43" s="21">
        <v>9.7065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>
        <v>5.4815</v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>
        <v>0.2674</v>
      </c>
      <c r="AZ43" s="21"/>
      <c r="BA43" s="21"/>
      <c r="BB43" s="24">
        <f t="shared" si="0"/>
        <v>15.4554</v>
      </c>
      <c r="BC43" s="21"/>
      <c r="BD43" s="21"/>
      <c r="BE43" s="21"/>
      <c r="BF43" s="21"/>
      <c r="BG43" s="21"/>
      <c r="BH43" s="21"/>
      <c r="BI43" s="21"/>
      <c r="BJ43" s="25"/>
      <c r="BK43" s="21"/>
      <c r="BL43" s="21"/>
      <c r="BM43" s="25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</row>
    <row r="44" spans="1:100" ht="12.75">
      <c r="A44" s="21" t="s">
        <v>200</v>
      </c>
      <c r="B44" s="21">
        <v>3</v>
      </c>
      <c r="C44" s="21">
        <v>11</v>
      </c>
      <c r="D44" s="21">
        <v>2000</v>
      </c>
      <c r="E44" s="24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>
        <v>0.3732</v>
      </c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>
        <v>0.0129</v>
      </c>
      <c r="AZ44" s="21"/>
      <c r="BA44" s="21"/>
      <c r="BB44" s="24">
        <f t="shared" si="0"/>
        <v>0.3861</v>
      </c>
      <c r="BC44" s="21"/>
      <c r="BD44" s="21"/>
      <c r="BE44" s="21"/>
      <c r="BF44" s="21"/>
      <c r="BG44" s="21"/>
      <c r="BH44" s="21"/>
      <c r="BI44" s="21"/>
      <c r="BJ44" s="25"/>
      <c r="BK44" s="21"/>
      <c r="BL44" s="21"/>
      <c r="BM44" s="25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</row>
    <row r="45" spans="1:100" ht="12.75">
      <c r="A45" s="21" t="s">
        <v>200</v>
      </c>
      <c r="B45" s="21">
        <v>4</v>
      </c>
      <c r="C45" s="21">
        <v>11</v>
      </c>
      <c r="D45" s="21">
        <v>2000</v>
      </c>
      <c r="E45" s="24"/>
      <c r="F45" s="21"/>
      <c r="G45" s="21">
        <v>43.3656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>
        <v>1.5156</v>
      </c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>
        <v>0.1277</v>
      </c>
      <c r="AZ45" s="21"/>
      <c r="BA45" s="21"/>
      <c r="BB45" s="24">
        <f t="shared" si="0"/>
        <v>45.0089</v>
      </c>
      <c r="BC45" s="21"/>
      <c r="BD45" s="21"/>
      <c r="BE45" s="21"/>
      <c r="BF45" s="21"/>
      <c r="BG45" s="21"/>
      <c r="BH45" s="21"/>
      <c r="BI45" s="21"/>
      <c r="BJ45" s="25"/>
      <c r="BK45" s="21"/>
      <c r="BL45" s="21"/>
      <c r="BM45" s="25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</row>
    <row r="46" spans="1:100" ht="12.75">
      <c r="A46" s="21" t="s">
        <v>200</v>
      </c>
      <c r="B46" s="21">
        <v>5</v>
      </c>
      <c r="C46" s="21">
        <v>11</v>
      </c>
      <c r="D46" s="21">
        <v>2000</v>
      </c>
      <c r="E46" s="24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>
        <v>2.3465</v>
      </c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>
        <v>16.5602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4">
        <f t="shared" si="0"/>
        <v>18.906699999999997</v>
      </c>
      <c r="BC46" s="21"/>
      <c r="BD46" s="21"/>
      <c r="BE46" s="21"/>
      <c r="BF46" s="21"/>
      <c r="BG46" s="21"/>
      <c r="BH46" s="21"/>
      <c r="BI46" s="21"/>
      <c r="BJ46" s="25"/>
      <c r="BK46" s="21"/>
      <c r="BL46" s="21"/>
      <c r="BM46" s="25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</row>
    <row r="47" spans="1:100" ht="12.75">
      <c r="A47" s="21" t="s">
        <v>200</v>
      </c>
      <c r="B47" s="21">
        <v>6</v>
      </c>
      <c r="C47" s="21">
        <v>11</v>
      </c>
      <c r="D47" s="21">
        <v>2000</v>
      </c>
      <c r="E47" s="24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>
        <v>43.1015</v>
      </c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>
        <v>0.2064</v>
      </c>
      <c r="AZ47" s="21"/>
      <c r="BA47" s="21"/>
      <c r="BB47" s="24">
        <f t="shared" si="0"/>
        <v>43.307900000000004</v>
      </c>
      <c r="BC47" s="21"/>
      <c r="BD47" s="21"/>
      <c r="BE47" s="21"/>
      <c r="BF47" s="21"/>
      <c r="BG47" s="21"/>
      <c r="BH47" s="21"/>
      <c r="BI47" s="21"/>
      <c r="BJ47" s="25"/>
      <c r="BK47" s="21"/>
      <c r="BL47" s="21"/>
      <c r="BM47" s="25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</row>
    <row r="48" spans="1:100" ht="12.75">
      <c r="A48" s="21" t="s">
        <v>200</v>
      </c>
      <c r="B48" s="21">
        <v>7</v>
      </c>
      <c r="C48" s="21">
        <v>11</v>
      </c>
      <c r="D48" s="21">
        <v>2000</v>
      </c>
      <c r="E48" s="24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>
        <v>75.7998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4">
        <f t="shared" si="0"/>
        <v>75.7998</v>
      </c>
      <c r="BC48" s="21"/>
      <c r="BD48" s="21"/>
      <c r="BE48" s="21"/>
      <c r="BF48" s="21"/>
      <c r="BG48" s="21"/>
      <c r="BH48" s="21"/>
      <c r="BI48" s="21"/>
      <c r="BJ48" s="25"/>
      <c r="BK48" s="21"/>
      <c r="BL48" s="21"/>
      <c r="BM48" s="25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</row>
    <row r="49" spans="1:100" ht="12.75">
      <c r="A49" s="21" t="s">
        <v>200</v>
      </c>
      <c r="B49" s="21">
        <v>8</v>
      </c>
      <c r="C49" s="21">
        <v>11</v>
      </c>
      <c r="D49" s="21">
        <v>2000</v>
      </c>
      <c r="E49" s="2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4">
        <f t="shared" si="0"/>
        <v>0</v>
      </c>
      <c r="BC49" s="21"/>
      <c r="BD49" s="21"/>
      <c r="BE49" s="21"/>
      <c r="BF49" s="21"/>
      <c r="BG49" s="21"/>
      <c r="BH49" s="21"/>
      <c r="BI49" s="21"/>
      <c r="BJ49" s="25"/>
      <c r="BK49" s="21"/>
      <c r="BL49" s="21"/>
      <c r="BM49" s="25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</row>
    <row r="50" spans="1:100" ht="12.75">
      <c r="A50" s="21" t="s">
        <v>200</v>
      </c>
      <c r="B50" s="21">
        <v>9</v>
      </c>
      <c r="C50" s="21">
        <v>11</v>
      </c>
      <c r="D50" s="21">
        <v>2000</v>
      </c>
      <c r="E50" s="24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4">
        <f t="shared" si="0"/>
        <v>0</v>
      </c>
      <c r="BC50" s="21"/>
      <c r="BD50" s="21"/>
      <c r="BE50" s="21"/>
      <c r="BF50" s="21"/>
      <c r="BG50" s="21"/>
      <c r="BH50" s="21"/>
      <c r="BI50" s="21"/>
      <c r="BJ50" s="25"/>
      <c r="BK50" s="21"/>
      <c r="BL50" s="21"/>
      <c r="BM50" s="25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</row>
    <row r="51" spans="1:100" ht="12.75">
      <c r="A51" s="21" t="s">
        <v>200</v>
      </c>
      <c r="B51" s="21">
        <v>10</v>
      </c>
      <c r="C51" s="21">
        <v>11</v>
      </c>
      <c r="D51" s="21">
        <v>2000</v>
      </c>
      <c r="E51" s="24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4">
        <f t="shared" si="0"/>
        <v>0</v>
      </c>
      <c r="BC51" s="21"/>
      <c r="BD51" s="21"/>
      <c r="BE51" s="21"/>
      <c r="BF51" s="21"/>
      <c r="BG51" s="21"/>
      <c r="BH51" s="21"/>
      <c r="BI51" s="21"/>
      <c r="BJ51" s="25"/>
      <c r="BK51" s="21"/>
      <c r="BL51" s="21"/>
      <c r="BM51" s="25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</row>
    <row r="52" spans="1:100" ht="12.75">
      <c r="A52" s="21" t="s">
        <v>201</v>
      </c>
      <c r="B52" s="21">
        <v>1</v>
      </c>
      <c r="C52" s="21">
        <v>11</v>
      </c>
      <c r="D52" s="21">
        <v>2000</v>
      </c>
      <c r="E52" s="24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>
        <v>0.6078</v>
      </c>
      <c r="R52" s="21"/>
      <c r="S52" s="21">
        <v>11.4815</v>
      </c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4">
        <f t="shared" si="0"/>
        <v>12.0893</v>
      </c>
      <c r="BC52" s="21"/>
      <c r="BD52" s="21"/>
      <c r="BE52" s="21"/>
      <c r="BF52" s="21"/>
      <c r="BG52" s="21"/>
      <c r="BH52" s="21"/>
      <c r="BI52" s="21"/>
      <c r="BJ52" s="25"/>
      <c r="BK52" s="21"/>
      <c r="BL52" s="21"/>
      <c r="BM52" s="25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</row>
    <row r="53" spans="1:100" ht="12.75">
      <c r="A53" s="21" t="s">
        <v>201</v>
      </c>
      <c r="B53" s="21">
        <v>2</v>
      </c>
      <c r="C53" s="21">
        <v>11</v>
      </c>
      <c r="D53" s="21">
        <v>2000</v>
      </c>
      <c r="E53" s="24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>
        <v>1.7181</v>
      </c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4">
        <f t="shared" si="0"/>
        <v>1.7181</v>
      </c>
      <c r="BC53" s="21"/>
      <c r="BD53" s="21"/>
      <c r="BE53" s="21"/>
      <c r="BF53" s="21"/>
      <c r="BG53" s="21"/>
      <c r="BH53" s="21"/>
      <c r="BI53" s="21"/>
      <c r="BJ53" s="25"/>
      <c r="BK53" s="21"/>
      <c r="BL53" s="21"/>
      <c r="BM53" s="25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</row>
    <row r="54" spans="1:100" ht="12.75">
      <c r="A54" s="21" t="s">
        <v>201</v>
      </c>
      <c r="B54" s="21">
        <v>3</v>
      </c>
      <c r="C54" s="21">
        <v>11</v>
      </c>
      <c r="D54" s="21">
        <v>2000</v>
      </c>
      <c r="E54" s="2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>
        <v>6.2562</v>
      </c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4">
        <f t="shared" si="0"/>
        <v>6.2562</v>
      </c>
      <c r="BC54" s="21"/>
      <c r="BD54" s="21"/>
      <c r="BE54" s="21"/>
      <c r="BF54" s="21"/>
      <c r="BG54" s="21"/>
      <c r="BH54" s="21"/>
      <c r="BI54" s="21"/>
      <c r="BJ54" s="25"/>
      <c r="BK54" s="21"/>
      <c r="BL54" s="21"/>
      <c r="BM54" s="25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</row>
    <row r="55" spans="1:100" ht="12.75">
      <c r="A55" s="21" t="s">
        <v>201</v>
      </c>
      <c r="B55" s="21">
        <v>4</v>
      </c>
      <c r="C55" s="21">
        <v>11</v>
      </c>
      <c r="D55" s="21">
        <v>2000</v>
      </c>
      <c r="E55" s="24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>
        <v>6.3054</v>
      </c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>
        <v>16.9893</v>
      </c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4">
        <f t="shared" si="0"/>
        <v>23.2947</v>
      </c>
      <c r="BC55" s="21"/>
      <c r="BD55" s="21"/>
      <c r="BE55" s="21"/>
      <c r="BF55" s="21"/>
      <c r="BG55" s="21"/>
      <c r="BH55" s="21"/>
      <c r="BI55" s="21"/>
      <c r="BJ55" s="25"/>
      <c r="BK55" s="21"/>
      <c r="BL55" s="21"/>
      <c r="BM55" s="25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</row>
    <row r="56" spans="1:100" ht="12.75">
      <c r="A56" s="21" t="s">
        <v>201</v>
      </c>
      <c r="B56" s="21">
        <v>5</v>
      </c>
      <c r="C56" s="21">
        <v>11</v>
      </c>
      <c r="D56" s="21">
        <v>2000</v>
      </c>
      <c r="E56" s="24"/>
      <c r="F56" s="21"/>
      <c r="G56" s="21">
        <v>14.5754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4">
        <f t="shared" si="0"/>
        <v>14.5754</v>
      </c>
      <c r="BC56" s="21"/>
      <c r="BD56" s="21"/>
      <c r="BE56" s="21"/>
      <c r="BF56" s="21"/>
      <c r="BG56" s="21"/>
      <c r="BH56" s="21"/>
      <c r="BI56" s="21"/>
      <c r="BJ56" s="25"/>
      <c r="BK56" s="21"/>
      <c r="BL56" s="21"/>
      <c r="BM56" s="25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</row>
    <row r="57" spans="1:100" ht="12.75">
      <c r="A57" s="21" t="s">
        <v>201</v>
      </c>
      <c r="B57" s="21">
        <v>6</v>
      </c>
      <c r="C57" s="21">
        <v>11</v>
      </c>
      <c r="D57" s="21">
        <v>2000</v>
      </c>
      <c r="E57" s="24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>
        <v>24.8143</v>
      </c>
      <c r="AN57" s="21"/>
      <c r="AO57" s="21"/>
      <c r="AP57" s="21">
        <v>1.63</v>
      </c>
      <c r="AQ57" s="21"/>
      <c r="AR57" s="21"/>
      <c r="AS57" s="21"/>
      <c r="AT57" s="21"/>
      <c r="AU57" s="21"/>
      <c r="AV57" s="21"/>
      <c r="AW57" s="21"/>
      <c r="AX57" s="21"/>
      <c r="AY57" s="21">
        <v>0.1274</v>
      </c>
      <c r="AZ57" s="21"/>
      <c r="BA57" s="21"/>
      <c r="BB57" s="24">
        <f t="shared" si="0"/>
        <v>26.5717</v>
      </c>
      <c r="BC57" s="21"/>
      <c r="BD57" s="21"/>
      <c r="BE57" s="21"/>
      <c r="BF57" s="21"/>
      <c r="BG57" s="21"/>
      <c r="BH57" s="21"/>
      <c r="BI57" s="21"/>
      <c r="BJ57" s="25"/>
      <c r="BK57" s="21"/>
      <c r="BL57" s="21"/>
      <c r="BM57" s="25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</row>
    <row r="58" spans="1:100" ht="12.75">
      <c r="A58" s="21" t="s">
        <v>201</v>
      </c>
      <c r="B58" s="21">
        <v>7</v>
      </c>
      <c r="C58" s="21">
        <v>11</v>
      </c>
      <c r="D58" s="21">
        <v>2000</v>
      </c>
      <c r="E58" s="24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>
        <v>45.4435</v>
      </c>
      <c r="AG58" s="21"/>
      <c r="AH58" s="21"/>
      <c r="AI58" s="21"/>
      <c r="AJ58" s="21"/>
      <c r="AK58" s="21"/>
      <c r="AL58" s="21"/>
      <c r="AM58" s="21">
        <v>46.9893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4">
        <f t="shared" si="0"/>
        <v>92.4328</v>
      </c>
      <c r="BC58" s="21"/>
      <c r="BD58" s="21"/>
      <c r="BE58" s="21"/>
      <c r="BF58" s="21"/>
      <c r="BG58" s="21"/>
      <c r="BH58" s="21"/>
      <c r="BI58" s="21"/>
      <c r="BJ58" s="25"/>
      <c r="BK58" s="21"/>
      <c r="BL58" s="21"/>
      <c r="BM58" s="25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</row>
    <row r="59" spans="1:100" ht="12.75">
      <c r="A59" s="21" t="s">
        <v>201</v>
      </c>
      <c r="B59" s="21">
        <v>8</v>
      </c>
      <c r="C59" s="21">
        <v>11</v>
      </c>
      <c r="D59" s="21">
        <v>2000</v>
      </c>
      <c r="E59" s="24"/>
      <c r="F59" s="21"/>
      <c r="G59" s="21"/>
      <c r="H59" s="21"/>
      <c r="I59" s="26"/>
      <c r="J59" s="26"/>
      <c r="K59" s="26"/>
      <c r="L59" s="21"/>
      <c r="M59" s="21"/>
      <c r="N59" s="21"/>
      <c r="O59" s="21"/>
      <c r="P59" s="21"/>
      <c r="Q59" s="21"/>
      <c r="R59" s="21"/>
      <c r="S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>
        <v>65.862</v>
      </c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4">
        <f t="shared" si="0"/>
        <v>65.862</v>
      </c>
      <c r="BC59" s="21"/>
      <c r="BD59" s="21"/>
      <c r="BE59" s="21"/>
      <c r="BF59" s="21"/>
      <c r="BG59" s="21"/>
      <c r="BH59" s="21"/>
      <c r="BI59" s="21"/>
      <c r="BJ59" s="25"/>
      <c r="BK59" s="21"/>
      <c r="BL59" s="21"/>
      <c r="BM59" s="25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</row>
    <row r="60" spans="1:100" ht="12.75">
      <c r="A60" s="21" t="s">
        <v>201</v>
      </c>
      <c r="B60" s="21">
        <v>9</v>
      </c>
      <c r="C60" s="21">
        <v>11</v>
      </c>
      <c r="D60" s="21">
        <v>2000</v>
      </c>
      <c r="E60" s="24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>
        <v>19.8432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4">
        <f t="shared" si="0"/>
        <v>19.8432</v>
      </c>
      <c r="BC60" s="21"/>
      <c r="BD60" s="21"/>
      <c r="BE60" s="21"/>
      <c r="BF60" s="21"/>
      <c r="BG60" s="21"/>
      <c r="BH60" s="21"/>
      <c r="BI60" s="21"/>
      <c r="BJ60" s="25"/>
      <c r="BK60" s="21"/>
      <c r="BL60" s="21"/>
      <c r="BM60" s="25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</row>
    <row r="61" spans="1:100" ht="12.75">
      <c r="A61" s="21" t="s">
        <v>201</v>
      </c>
      <c r="B61" s="21">
        <v>10</v>
      </c>
      <c r="C61" s="21">
        <v>11</v>
      </c>
      <c r="D61" s="21">
        <v>2000</v>
      </c>
      <c r="E61" s="24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7"/>
      <c r="AP61" s="27"/>
      <c r="AQ61" s="27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4">
        <f t="shared" si="0"/>
        <v>0</v>
      </c>
      <c r="BC61" s="21"/>
      <c r="BD61" s="21"/>
      <c r="BE61" s="21"/>
      <c r="BF61" s="21"/>
      <c r="BG61" s="21"/>
      <c r="BH61" s="21"/>
      <c r="BI61" s="21"/>
      <c r="BJ61" s="25"/>
      <c r="BK61" s="21"/>
      <c r="BL61" s="21"/>
      <c r="BM61" s="25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</row>
    <row r="62" spans="1:100" ht="12.75">
      <c r="A62" s="21" t="s">
        <v>202</v>
      </c>
      <c r="B62" s="21">
        <v>1</v>
      </c>
      <c r="C62" s="21">
        <v>11</v>
      </c>
      <c r="D62" s="21">
        <v>2000</v>
      </c>
      <c r="E62" s="24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>
        <v>3.2209</v>
      </c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4">
        <f t="shared" si="0"/>
        <v>3.2209</v>
      </c>
      <c r="BC62" s="21"/>
      <c r="BD62" s="21"/>
      <c r="BE62" s="21"/>
      <c r="BF62" s="21"/>
      <c r="BG62" s="21"/>
      <c r="BH62" s="21"/>
      <c r="BI62" s="21"/>
      <c r="BJ62" s="25"/>
      <c r="BK62" s="21"/>
      <c r="BL62" s="21"/>
      <c r="BM62" s="25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</row>
    <row r="63" spans="1:100" ht="12.75">
      <c r="A63" s="21" t="s">
        <v>202</v>
      </c>
      <c r="B63" s="21">
        <v>2</v>
      </c>
      <c r="C63" s="21">
        <v>11</v>
      </c>
      <c r="D63" s="21">
        <v>2000</v>
      </c>
      <c r="E63" s="24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4">
        <f t="shared" si="0"/>
        <v>0</v>
      </c>
      <c r="BC63" s="21"/>
      <c r="BD63" s="21"/>
      <c r="BE63" s="21"/>
      <c r="BF63" s="21"/>
      <c r="BG63" s="21"/>
      <c r="BH63" s="21"/>
      <c r="BI63" s="21"/>
      <c r="BJ63" s="25"/>
      <c r="BK63" s="21"/>
      <c r="BL63" s="21"/>
      <c r="BM63" s="25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</row>
    <row r="64" spans="1:100" ht="12.75">
      <c r="A64" s="21" t="s">
        <v>202</v>
      </c>
      <c r="B64" s="21">
        <v>3</v>
      </c>
      <c r="C64" s="21">
        <v>11</v>
      </c>
      <c r="D64" s="21">
        <v>2000</v>
      </c>
      <c r="E64" s="24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>
        <v>8.4846</v>
      </c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4">
        <f t="shared" si="0"/>
        <v>8.4846</v>
      </c>
      <c r="BC64" s="21"/>
      <c r="BD64" s="21"/>
      <c r="BE64" s="21"/>
      <c r="BF64" s="21"/>
      <c r="BG64" s="21"/>
      <c r="BH64" s="21"/>
      <c r="BI64" s="21"/>
      <c r="BJ64" s="25"/>
      <c r="BK64" s="21"/>
      <c r="BL64" s="21"/>
      <c r="BM64" s="25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</row>
    <row r="65" spans="1:100" ht="12.75">
      <c r="A65" s="21" t="s">
        <v>202</v>
      </c>
      <c r="B65" s="21">
        <v>4</v>
      </c>
      <c r="C65" s="21">
        <v>11</v>
      </c>
      <c r="D65" s="21">
        <v>2000</v>
      </c>
      <c r="E65" s="24"/>
      <c r="F65" s="21"/>
      <c r="G65" s="21"/>
      <c r="H65" s="21"/>
      <c r="I65" s="27"/>
      <c r="J65" s="27"/>
      <c r="K65" s="27"/>
      <c r="L65" s="21"/>
      <c r="M65" s="21"/>
      <c r="N65" s="21"/>
      <c r="O65" s="21"/>
      <c r="P65" s="21"/>
      <c r="Q65" s="21"/>
      <c r="R65" s="21"/>
      <c r="S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4">
        <f t="shared" si="0"/>
        <v>0</v>
      </c>
      <c r="BC65" s="21"/>
      <c r="BD65" s="21"/>
      <c r="BE65" s="21"/>
      <c r="BF65" s="21"/>
      <c r="BG65" s="21"/>
      <c r="BH65" s="21"/>
      <c r="BI65" s="21"/>
      <c r="BJ65" s="25"/>
      <c r="BK65" s="21"/>
      <c r="BL65" s="21"/>
      <c r="BM65" s="25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</row>
    <row r="66" spans="1:100" ht="12.75">
      <c r="A66" s="21" t="s">
        <v>202</v>
      </c>
      <c r="B66" s="21">
        <v>5</v>
      </c>
      <c r="C66" s="21">
        <v>11</v>
      </c>
      <c r="D66" s="21">
        <v>2000</v>
      </c>
      <c r="E66" s="24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>
        <v>8.6626</v>
      </c>
      <c r="AG66" s="21"/>
      <c r="AH66" s="21"/>
      <c r="AI66" s="21"/>
      <c r="AJ66" s="21"/>
      <c r="AK66" s="21"/>
      <c r="AL66" s="21"/>
      <c r="AM66" s="21">
        <v>17.3452</v>
      </c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>
        <v>1.936</v>
      </c>
      <c r="AZ66" s="21"/>
      <c r="BA66" s="21"/>
      <c r="BB66" s="24">
        <f t="shared" si="0"/>
        <v>27.943799999999996</v>
      </c>
      <c r="BC66" s="21"/>
      <c r="BD66" s="21"/>
      <c r="BE66" s="21"/>
      <c r="BF66" s="21"/>
      <c r="BG66" s="21"/>
      <c r="BH66" s="21"/>
      <c r="BI66" s="21"/>
      <c r="BJ66" s="25"/>
      <c r="BK66" s="21"/>
      <c r="BL66" s="21"/>
      <c r="BM66" s="25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</row>
    <row r="67" spans="1:100" ht="12.75">
      <c r="A67" s="21" t="s">
        <v>202</v>
      </c>
      <c r="B67" s="21">
        <v>6</v>
      </c>
      <c r="C67" s="21">
        <v>11</v>
      </c>
      <c r="D67" s="21">
        <v>2000</v>
      </c>
      <c r="E67" s="24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>
        <v>0.3182</v>
      </c>
      <c r="AJ67" s="21"/>
      <c r="AK67" s="21"/>
      <c r="AL67" s="21"/>
      <c r="AM67" s="27">
        <v>77.8158</v>
      </c>
      <c r="AN67" s="21"/>
      <c r="AO67" s="21"/>
      <c r="AP67" s="21">
        <v>4.0506</v>
      </c>
      <c r="AQ67" s="21"/>
      <c r="AR67" s="21"/>
      <c r="AS67" s="21"/>
      <c r="AT67" s="21"/>
      <c r="AU67" s="21"/>
      <c r="AV67" s="21"/>
      <c r="AW67" s="21"/>
      <c r="AX67" s="21"/>
      <c r="AY67" s="21">
        <v>0.0683</v>
      </c>
      <c r="AZ67" s="21"/>
      <c r="BA67" s="21"/>
      <c r="BB67" s="24">
        <f aca="true" t="shared" si="1" ref="BB67:BB96">SUM(E67:BA67)</f>
        <v>82.2529</v>
      </c>
      <c r="BC67" s="21"/>
      <c r="BD67" s="21"/>
      <c r="BE67" s="21"/>
      <c r="BF67" s="21"/>
      <c r="BG67" s="21"/>
      <c r="BH67" s="21"/>
      <c r="BI67" s="21"/>
      <c r="BJ67" s="25"/>
      <c r="BK67" s="21"/>
      <c r="BL67" s="21"/>
      <c r="BM67" s="25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</row>
    <row r="68" spans="1:100" ht="12.75">
      <c r="A68" s="21" t="s">
        <v>202</v>
      </c>
      <c r="B68" s="21">
        <v>7</v>
      </c>
      <c r="C68" s="21">
        <v>11</v>
      </c>
      <c r="D68" s="21">
        <v>2000</v>
      </c>
      <c r="E68" s="24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>
        <v>85.2325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4">
        <f t="shared" si="1"/>
        <v>85.2325</v>
      </c>
      <c r="BC68" s="21"/>
      <c r="BD68" s="21"/>
      <c r="BE68" s="21"/>
      <c r="BF68" s="21"/>
      <c r="BG68" s="21"/>
      <c r="BH68" s="21"/>
      <c r="BI68" s="21"/>
      <c r="BJ68" s="25"/>
      <c r="BK68" s="21"/>
      <c r="BL68" s="21"/>
      <c r="BM68" s="25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</row>
    <row r="69" spans="1:100" ht="12.75">
      <c r="A69" s="21" t="s">
        <v>202</v>
      </c>
      <c r="B69" s="21">
        <v>8</v>
      </c>
      <c r="C69" s="21">
        <v>11</v>
      </c>
      <c r="D69" s="21">
        <v>2000</v>
      </c>
      <c r="E69" s="24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>
        <v>65.8496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4">
        <f t="shared" si="1"/>
        <v>65.8496</v>
      </c>
      <c r="BC69" s="21"/>
      <c r="BD69" s="21"/>
      <c r="BE69" s="21"/>
      <c r="BF69" s="21"/>
      <c r="BG69" s="21"/>
      <c r="BH69" s="21"/>
      <c r="BI69" s="21"/>
      <c r="BJ69" s="25"/>
      <c r="BK69" s="21"/>
      <c r="BL69" s="21"/>
      <c r="BM69" s="25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</row>
    <row r="70" spans="1:100" ht="12.75">
      <c r="A70" s="21" t="s">
        <v>202</v>
      </c>
      <c r="B70" s="21">
        <v>9</v>
      </c>
      <c r="C70" s="21">
        <v>11</v>
      </c>
      <c r="D70" s="21">
        <v>2000</v>
      </c>
      <c r="E70" s="24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4">
        <f t="shared" si="1"/>
        <v>0</v>
      </c>
      <c r="BC70" s="21"/>
      <c r="BD70" s="21"/>
      <c r="BE70" s="21"/>
      <c r="BF70" s="21"/>
      <c r="BG70" s="21"/>
      <c r="BH70" s="21"/>
      <c r="BI70" s="21"/>
      <c r="BJ70" s="25"/>
      <c r="BK70" s="21"/>
      <c r="BL70" s="21"/>
      <c r="BM70" s="25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</row>
    <row r="71" spans="1:100" ht="12.75">
      <c r="A71" s="21" t="s">
        <v>202</v>
      </c>
      <c r="B71" s="21">
        <v>10</v>
      </c>
      <c r="C71" s="21">
        <v>11</v>
      </c>
      <c r="D71" s="21">
        <v>2000</v>
      </c>
      <c r="E71" s="24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4">
        <f t="shared" si="1"/>
        <v>0</v>
      </c>
      <c r="BC71" s="21"/>
      <c r="BD71" s="21"/>
      <c r="BE71" s="21"/>
      <c r="BF71" s="21"/>
      <c r="BG71" s="21"/>
      <c r="BH71" s="21"/>
      <c r="BI71" s="21"/>
      <c r="BJ71" s="25"/>
      <c r="BK71" s="21"/>
      <c r="BL71" s="21"/>
      <c r="BM71" s="25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</row>
    <row r="72" spans="1:100" ht="12.75">
      <c r="A72" s="21" t="s">
        <v>203</v>
      </c>
      <c r="B72" s="21">
        <v>1</v>
      </c>
      <c r="C72" s="21">
        <v>11</v>
      </c>
      <c r="D72" s="21">
        <v>2000</v>
      </c>
      <c r="E72" s="24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>
        <v>12.5548</v>
      </c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>
        <v>0.0651</v>
      </c>
      <c r="AZ72" s="21"/>
      <c r="BA72" s="21"/>
      <c r="BB72" s="24">
        <f t="shared" si="1"/>
        <v>12.6199</v>
      </c>
      <c r="BC72" s="21"/>
      <c r="BD72" s="21"/>
      <c r="BE72" s="21"/>
      <c r="BF72" s="21"/>
      <c r="BG72" s="21"/>
      <c r="BH72" s="21"/>
      <c r="BI72" s="21"/>
      <c r="BJ72" s="25"/>
      <c r="BK72" s="21"/>
      <c r="BL72" s="21"/>
      <c r="BM72" s="25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</row>
    <row r="73" spans="1:100" ht="12.75">
      <c r="A73" s="21" t="s">
        <v>203</v>
      </c>
      <c r="B73" s="21">
        <v>2</v>
      </c>
      <c r="C73" s="21">
        <v>11</v>
      </c>
      <c r="D73" s="21">
        <v>2000</v>
      </c>
      <c r="E73" s="24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>
        <v>5.1901</v>
      </c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>
        <v>0.0273</v>
      </c>
      <c r="AZ73" s="21"/>
      <c r="BA73" s="21"/>
      <c r="BB73" s="24">
        <f t="shared" si="1"/>
        <v>5.2174000000000005</v>
      </c>
      <c r="BC73" s="21"/>
      <c r="BD73" s="21"/>
      <c r="BE73" s="21"/>
      <c r="BF73" s="21"/>
      <c r="BG73" s="21"/>
      <c r="BH73" s="21"/>
      <c r="BI73" s="21"/>
      <c r="BJ73" s="25"/>
      <c r="BK73" s="21"/>
      <c r="BL73" s="21"/>
      <c r="BM73" s="25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</row>
    <row r="74" spans="1:100" ht="12.75">
      <c r="A74" s="21" t="s">
        <v>203</v>
      </c>
      <c r="B74" s="21">
        <v>3</v>
      </c>
      <c r="C74" s="21">
        <v>11</v>
      </c>
      <c r="D74" s="21">
        <v>2000</v>
      </c>
      <c r="E74" s="24"/>
      <c r="F74" s="21"/>
      <c r="G74" s="21"/>
      <c r="H74" s="21"/>
      <c r="I74" s="27"/>
      <c r="J74" s="27"/>
      <c r="K74" s="27"/>
      <c r="L74" s="21"/>
      <c r="M74" s="21"/>
      <c r="N74" s="21"/>
      <c r="O74" s="21"/>
      <c r="P74" s="21"/>
      <c r="Q74" s="21"/>
      <c r="R74" s="21"/>
      <c r="S74" s="21">
        <v>19.3818</v>
      </c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>
        <v>24.9339</v>
      </c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>
        <v>0.0651</v>
      </c>
      <c r="AZ74" s="21"/>
      <c r="BA74" s="21"/>
      <c r="BB74" s="24">
        <f t="shared" si="1"/>
        <v>44.3808</v>
      </c>
      <c r="BC74" s="21"/>
      <c r="BD74" s="21"/>
      <c r="BE74" s="21"/>
      <c r="BF74" s="21"/>
      <c r="BG74" s="21"/>
      <c r="BH74" s="21"/>
      <c r="BI74" s="21"/>
      <c r="BJ74" s="25"/>
      <c r="BK74" s="21"/>
      <c r="BL74" s="21"/>
      <c r="BM74" s="25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</row>
    <row r="75" spans="1:100" ht="12.75">
      <c r="A75" s="21" t="s">
        <v>203</v>
      </c>
      <c r="B75" s="21">
        <v>4</v>
      </c>
      <c r="C75" s="21">
        <v>11</v>
      </c>
      <c r="D75" s="21">
        <v>2000</v>
      </c>
      <c r="E75" s="2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>
        <v>19.0155</v>
      </c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4">
        <f t="shared" si="1"/>
        <v>19.0155</v>
      </c>
      <c r="BC75" s="21"/>
      <c r="BD75" s="21"/>
      <c r="BE75" s="21"/>
      <c r="BF75" s="21"/>
      <c r="BG75" s="21"/>
      <c r="BH75" s="21"/>
      <c r="BI75" s="21"/>
      <c r="BJ75" s="25"/>
      <c r="BK75" s="21"/>
      <c r="BL75" s="21"/>
      <c r="BM75" s="25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</row>
    <row r="76" spans="1:100" ht="12.75">
      <c r="A76" s="21" t="s">
        <v>203</v>
      </c>
      <c r="B76" s="21">
        <v>5</v>
      </c>
      <c r="C76" s="21">
        <v>11</v>
      </c>
      <c r="D76" s="21">
        <v>2000</v>
      </c>
      <c r="E76" s="24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>
        <v>8.345</v>
      </c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>
        <v>0.1348</v>
      </c>
      <c r="AZ76" s="21"/>
      <c r="BA76" s="21"/>
      <c r="BB76" s="24">
        <f t="shared" si="1"/>
        <v>8.479800000000001</v>
      </c>
      <c r="BC76" s="21"/>
      <c r="BD76" s="21"/>
      <c r="BE76" s="21"/>
      <c r="BF76" s="21"/>
      <c r="BG76" s="21"/>
      <c r="BH76" s="21"/>
      <c r="BI76" s="21"/>
      <c r="BJ76" s="25"/>
      <c r="BK76" s="21"/>
      <c r="BL76" s="21"/>
      <c r="BM76" s="25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</row>
    <row r="77" spans="1:100" ht="12.75">
      <c r="A77" s="21" t="s">
        <v>203</v>
      </c>
      <c r="B77" s="21">
        <v>6</v>
      </c>
      <c r="C77" s="21">
        <v>11</v>
      </c>
      <c r="D77" s="21">
        <v>2000</v>
      </c>
      <c r="E77" s="24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>
        <v>17.5764</v>
      </c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>
        <v>9.2594</v>
      </c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4">
        <f t="shared" si="1"/>
        <v>26.8358</v>
      </c>
      <c r="BC77" s="21"/>
      <c r="BD77" s="21"/>
      <c r="BE77" s="21"/>
      <c r="BF77" s="21"/>
      <c r="BG77" s="21"/>
      <c r="BH77" s="21"/>
      <c r="BI77" s="21"/>
      <c r="BJ77" s="25"/>
      <c r="BK77" s="21"/>
      <c r="BL77" s="21"/>
      <c r="BM77" s="25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</row>
    <row r="78" spans="1:100" ht="12.75">
      <c r="A78" s="21" t="s">
        <v>203</v>
      </c>
      <c r="B78" s="21">
        <v>7</v>
      </c>
      <c r="C78" s="21">
        <v>11</v>
      </c>
      <c r="D78" s="21">
        <v>2000</v>
      </c>
      <c r="E78" s="24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>
        <v>120.8362</v>
      </c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4">
        <f t="shared" si="1"/>
        <v>120.8362</v>
      </c>
      <c r="BC78" s="21"/>
      <c r="BD78" s="21"/>
      <c r="BE78" s="21"/>
      <c r="BF78" s="21"/>
      <c r="BG78" s="21"/>
      <c r="BH78" s="21"/>
      <c r="BI78" s="21"/>
      <c r="BJ78" s="25"/>
      <c r="BK78" s="21"/>
      <c r="BL78" s="21"/>
      <c r="BM78" s="25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</row>
    <row r="79" spans="1:100" ht="12.75">
      <c r="A79" s="21" t="s">
        <v>203</v>
      </c>
      <c r="B79" s="21">
        <v>8</v>
      </c>
      <c r="C79" s="21">
        <v>11</v>
      </c>
      <c r="D79" s="21">
        <v>2000</v>
      </c>
      <c r="E79" s="24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>
        <v>89.5538</v>
      </c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4">
        <f t="shared" si="1"/>
        <v>89.5538</v>
      </c>
      <c r="BC79" s="21"/>
      <c r="BD79" s="21"/>
      <c r="BE79" s="21"/>
      <c r="BF79" s="21"/>
      <c r="BG79" s="21"/>
      <c r="BH79" s="21"/>
      <c r="BI79" s="21"/>
      <c r="BJ79" s="25"/>
      <c r="BK79" s="21"/>
      <c r="BL79" s="21"/>
      <c r="BM79" s="25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</row>
    <row r="80" spans="1:100" ht="12.75">
      <c r="A80" s="21" t="s">
        <v>203</v>
      </c>
      <c r="B80" s="21">
        <v>9</v>
      </c>
      <c r="C80" s="21">
        <v>11</v>
      </c>
      <c r="D80" s="21">
        <v>2000</v>
      </c>
      <c r="E80" s="2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>
        <v>5.0244</v>
      </c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>
        <v>0.0961</v>
      </c>
      <c r="AZ80" s="21"/>
      <c r="BA80" s="21"/>
      <c r="BB80" s="24">
        <f t="shared" si="1"/>
        <v>5.1205</v>
      </c>
      <c r="BC80" s="21"/>
      <c r="BD80" s="21"/>
      <c r="BE80" s="21"/>
      <c r="BF80" s="21"/>
      <c r="BG80" s="21"/>
      <c r="BH80" s="21"/>
      <c r="BI80" s="21"/>
      <c r="BJ80" s="25"/>
      <c r="BK80" s="21"/>
      <c r="BL80" s="21"/>
      <c r="BM80" s="25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</row>
    <row r="81" spans="1:100" ht="12.75">
      <c r="A81" s="21" t="s">
        <v>203</v>
      </c>
      <c r="B81" s="21">
        <v>10</v>
      </c>
      <c r="C81" s="21">
        <v>11</v>
      </c>
      <c r="D81" s="21">
        <v>2000</v>
      </c>
      <c r="E81" s="24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4">
        <f t="shared" si="1"/>
        <v>0</v>
      </c>
      <c r="BC81" s="21"/>
      <c r="BD81" s="21"/>
      <c r="BE81" s="21"/>
      <c r="BF81" s="21"/>
      <c r="BG81" s="21"/>
      <c r="BH81" s="21"/>
      <c r="BI81" s="21"/>
      <c r="BJ81" s="25"/>
      <c r="BK81" s="21"/>
      <c r="BL81" s="21"/>
      <c r="BM81" s="25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</row>
    <row r="82" spans="1:100" ht="12.75">
      <c r="A82" s="21" t="s">
        <v>204</v>
      </c>
      <c r="B82" s="21">
        <v>1</v>
      </c>
      <c r="C82" s="21">
        <v>11</v>
      </c>
      <c r="D82" s="21">
        <v>2000</v>
      </c>
      <c r="E82" s="24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>
        <v>89.5538</v>
      </c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4">
        <f t="shared" si="1"/>
        <v>89.5538</v>
      </c>
      <c r="BC82" s="21"/>
      <c r="BD82" s="21"/>
      <c r="BE82" s="21"/>
      <c r="BF82" s="21"/>
      <c r="BG82" s="21"/>
      <c r="BH82" s="21"/>
      <c r="BI82" s="21"/>
      <c r="BJ82" s="25"/>
      <c r="BK82" s="21"/>
      <c r="BL82" s="21"/>
      <c r="BM82" s="25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</row>
    <row r="83" spans="1:100" ht="12.75">
      <c r="A83" s="21" t="s">
        <v>204</v>
      </c>
      <c r="B83" s="21">
        <v>2</v>
      </c>
      <c r="C83" s="21">
        <v>11</v>
      </c>
      <c r="D83" s="21">
        <v>2000</v>
      </c>
      <c r="E83" s="24"/>
      <c r="F83" s="21"/>
      <c r="G83" s="21">
        <v>2.1368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>
        <v>8.5822</v>
      </c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>
        <v>0.0228</v>
      </c>
      <c r="AZ83" s="21"/>
      <c r="BA83" s="21"/>
      <c r="BB83" s="24">
        <f t="shared" si="1"/>
        <v>10.741800000000001</v>
      </c>
      <c r="BC83" s="21"/>
      <c r="BD83" s="21"/>
      <c r="BE83" s="21"/>
      <c r="BF83" s="21"/>
      <c r="BG83" s="21"/>
      <c r="BH83" s="21"/>
      <c r="BI83" s="21"/>
      <c r="BJ83" s="25"/>
      <c r="BK83" s="21"/>
      <c r="BL83" s="21"/>
      <c r="BM83" s="25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</row>
    <row r="84" spans="1:100" ht="12.75">
      <c r="A84" s="21" t="s">
        <v>204</v>
      </c>
      <c r="B84" s="21">
        <v>3</v>
      </c>
      <c r="C84" s="21">
        <v>11</v>
      </c>
      <c r="D84" s="21">
        <v>2000</v>
      </c>
      <c r="E84" s="24"/>
      <c r="F84" s="21"/>
      <c r="G84" s="21">
        <v>9.4231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>
        <v>4.7757</v>
      </c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4">
        <f t="shared" si="1"/>
        <v>14.198799999999999</v>
      </c>
      <c r="BC84" s="21"/>
      <c r="BD84" s="21"/>
      <c r="BE84" s="21"/>
      <c r="BF84" s="21"/>
      <c r="BG84" s="21"/>
      <c r="BH84" s="21"/>
      <c r="BI84" s="21"/>
      <c r="BJ84" s="25"/>
      <c r="BK84" s="21"/>
      <c r="BL84" s="21"/>
      <c r="BM84" s="25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</row>
    <row r="85" spans="1:100" ht="12.75">
      <c r="A85" s="21" t="s">
        <v>204</v>
      </c>
      <c r="B85" s="21">
        <v>4</v>
      </c>
      <c r="C85" s="21">
        <v>11</v>
      </c>
      <c r="D85" s="21">
        <v>2000</v>
      </c>
      <c r="E85" s="24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>
        <v>7.0488</v>
      </c>
      <c r="AG85" s="21"/>
      <c r="AH85" s="21"/>
      <c r="AI85" s="21"/>
      <c r="AJ85" s="21"/>
      <c r="AK85" s="21"/>
      <c r="AL85" s="21"/>
      <c r="AM85" s="21">
        <v>96.4564</v>
      </c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>
        <v>0.0626</v>
      </c>
      <c r="AZ85" s="21"/>
      <c r="BA85" s="21"/>
      <c r="BB85" s="24">
        <f t="shared" si="1"/>
        <v>103.5678</v>
      </c>
      <c r="BC85" s="21"/>
      <c r="BD85" s="21"/>
      <c r="BE85" s="21"/>
      <c r="BF85" s="21"/>
      <c r="BG85" s="21"/>
      <c r="BH85" s="21"/>
      <c r="BI85" s="21"/>
      <c r="BJ85" s="25"/>
      <c r="BK85" s="21"/>
      <c r="BL85" s="21"/>
      <c r="BM85" s="25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</row>
    <row r="86" spans="1:100" ht="12.75">
      <c r="A86" s="21" t="s">
        <v>204</v>
      </c>
      <c r="B86" s="21">
        <v>5</v>
      </c>
      <c r="C86" s="21">
        <v>11</v>
      </c>
      <c r="D86" s="21">
        <v>2000</v>
      </c>
      <c r="E86" s="24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>
        <v>7.366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4">
        <f t="shared" si="1"/>
        <v>7.366</v>
      </c>
      <c r="BC86" s="21"/>
      <c r="BD86" s="21"/>
      <c r="BE86" s="21"/>
      <c r="BF86" s="21"/>
      <c r="BG86" s="21"/>
      <c r="BH86" s="21"/>
      <c r="BI86" s="21"/>
      <c r="BJ86" s="25"/>
      <c r="BK86" s="21"/>
      <c r="BL86" s="21"/>
      <c r="BM86" s="25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</row>
    <row r="87" spans="1:100" ht="12.75">
      <c r="A87" s="21" t="s">
        <v>204</v>
      </c>
      <c r="B87" s="21">
        <v>6</v>
      </c>
      <c r="C87" s="21">
        <v>11</v>
      </c>
      <c r="D87" s="21">
        <v>2000</v>
      </c>
      <c r="E87" s="24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>
        <v>17.2808</v>
      </c>
      <c r="AG87" s="21"/>
      <c r="AH87" s="21"/>
      <c r="AI87" s="21"/>
      <c r="AJ87" s="21"/>
      <c r="AK87" s="21"/>
      <c r="AL87" s="21"/>
      <c r="AM87" s="21">
        <v>18.1272</v>
      </c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>
        <v>0.2638</v>
      </c>
      <c r="AZ87" s="21"/>
      <c r="BA87" s="21"/>
      <c r="BB87" s="24">
        <f t="shared" si="1"/>
        <v>35.671800000000005</v>
      </c>
      <c r="BC87" s="21"/>
      <c r="BD87" s="21"/>
      <c r="BE87" s="21"/>
      <c r="BF87" s="21"/>
      <c r="BG87" s="21"/>
      <c r="BH87" s="21"/>
      <c r="BI87" s="21"/>
      <c r="BJ87" s="25"/>
      <c r="BK87" s="21"/>
      <c r="BL87" s="21"/>
      <c r="BM87" s="25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</row>
    <row r="88" spans="1:100" ht="12.75">
      <c r="A88" s="21" t="s">
        <v>204</v>
      </c>
      <c r="B88" s="21">
        <v>7</v>
      </c>
      <c r="C88" s="21">
        <v>11</v>
      </c>
      <c r="D88" s="21">
        <v>2000</v>
      </c>
      <c r="E88" s="24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>
        <v>57.6847</v>
      </c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4">
        <f t="shared" si="1"/>
        <v>57.6847</v>
      </c>
      <c r="BC88" s="21"/>
      <c r="BD88" s="21"/>
      <c r="BE88" s="21"/>
      <c r="BF88" s="21"/>
      <c r="BG88" s="21"/>
      <c r="BH88" s="21"/>
      <c r="BI88" s="21"/>
      <c r="BJ88" s="25"/>
      <c r="BK88" s="21"/>
      <c r="BL88" s="21"/>
      <c r="BM88" s="25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</row>
    <row r="89" spans="1:100" ht="12.75">
      <c r="A89" s="21" t="s">
        <v>204</v>
      </c>
      <c r="B89" s="21">
        <v>8</v>
      </c>
      <c r="C89" s="21">
        <v>11</v>
      </c>
      <c r="D89" s="21">
        <v>2000</v>
      </c>
      <c r="E89" s="24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>
        <v>25.3012</v>
      </c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4">
        <f t="shared" si="1"/>
        <v>25.3012</v>
      </c>
      <c r="BC89" s="21"/>
      <c r="BD89" s="21"/>
      <c r="BE89" s="21"/>
      <c r="BF89" s="21"/>
      <c r="BG89" s="21"/>
      <c r="BH89" s="21"/>
      <c r="BI89" s="21"/>
      <c r="BJ89" s="25"/>
      <c r="BK89" s="21"/>
      <c r="BL89" s="21"/>
      <c r="BM89" s="25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</row>
    <row r="90" spans="1:100" ht="12.75">
      <c r="A90" s="21" t="s">
        <v>204</v>
      </c>
      <c r="B90" s="21">
        <v>9</v>
      </c>
      <c r="C90" s="21">
        <v>11</v>
      </c>
      <c r="D90" s="21">
        <v>2000</v>
      </c>
      <c r="E90" s="24"/>
      <c r="F90" s="21"/>
      <c r="G90" s="21"/>
      <c r="H90" s="21"/>
      <c r="I90" s="27"/>
      <c r="J90" s="27"/>
      <c r="K90" s="27"/>
      <c r="L90" s="21"/>
      <c r="M90" s="21"/>
      <c r="N90" s="21"/>
      <c r="O90" s="21"/>
      <c r="P90" s="21"/>
      <c r="Q90" s="21"/>
      <c r="R90" s="21"/>
      <c r="S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>
        <v>38.3155</v>
      </c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4">
        <f t="shared" si="1"/>
        <v>38.3155</v>
      </c>
      <c r="BC90" s="21"/>
      <c r="BD90" s="21"/>
      <c r="BE90" s="21"/>
      <c r="BF90" s="21"/>
      <c r="BG90" s="21"/>
      <c r="BH90" s="21"/>
      <c r="BI90" s="21"/>
      <c r="BJ90" s="25"/>
      <c r="BK90" s="21"/>
      <c r="BL90" s="21"/>
      <c r="BM90" s="25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</row>
    <row r="91" spans="1:100" ht="12.75">
      <c r="A91" s="21" t="s">
        <v>204</v>
      </c>
      <c r="B91" s="21">
        <v>10</v>
      </c>
      <c r="C91" s="21">
        <v>11</v>
      </c>
      <c r="D91" s="21">
        <v>2000</v>
      </c>
      <c r="E91" s="2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U91" s="27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>
        <v>22.6031</v>
      </c>
      <c r="AN91" s="21"/>
      <c r="AO91" s="27"/>
      <c r="AP91" s="27"/>
      <c r="AQ91" s="27"/>
      <c r="AR91" s="21"/>
      <c r="AS91" s="21"/>
      <c r="AT91" s="21"/>
      <c r="AU91" s="21"/>
      <c r="AV91" s="21"/>
      <c r="AW91" s="21"/>
      <c r="AX91" s="21"/>
      <c r="AY91" s="21">
        <v>0.0693</v>
      </c>
      <c r="AZ91" s="21"/>
      <c r="BA91" s="21"/>
      <c r="BB91" s="24">
        <f t="shared" si="1"/>
        <v>22.6724</v>
      </c>
      <c r="BC91" s="21"/>
      <c r="BD91" s="21"/>
      <c r="BE91" s="21"/>
      <c r="BF91" s="21"/>
      <c r="BG91" s="21"/>
      <c r="BH91" s="21"/>
      <c r="BI91" s="21"/>
      <c r="BJ91" s="25"/>
      <c r="BK91" s="21"/>
      <c r="BL91" s="21"/>
      <c r="BM91" s="25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</row>
    <row r="92" spans="1:100" ht="12.75">
      <c r="A92" s="21" t="s">
        <v>205</v>
      </c>
      <c r="B92" s="21">
        <v>1</v>
      </c>
      <c r="C92" s="21">
        <v>11</v>
      </c>
      <c r="D92" s="21">
        <v>2000</v>
      </c>
      <c r="E92" s="24"/>
      <c r="F92" s="21"/>
      <c r="G92" s="21">
        <v>2.1245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4">
        <f t="shared" si="1"/>
        <v>2.1245</v>
      </c>
      <c r="BC92" s="21"/>
      <c r="BD92" s="21"/>
      <c r="BE92" s="21"/>
      <c r="BF92" s="21"/>
      <c r="BG92" s="21"/>
      <c r="BH92" s="21"/>
      <c r="BI92" s="21"/>
      <c r="BJ92" s="25"/>
      <c r="BK92" s="21"/>
      <c r="BL92" s="21"/>
      <c r="BM92" s="25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</row>
    <row r="93" spans="1:100" ht="12.75">
      <c r="A93" s="21" t="s">
        <v>205</v>
      </c>
      <c r="B93" s="21">
        <v>2</v>
      </c>
      <c r="C93" s="21">
        <v>11</v>
      </c>
      <c r="D93" s="21">
        <v>2000</v>
      </c>
      <c r="E93" s="24"/>
      <c r="F93" s="21"/>
      <c r="G93" s="21">
        <v>10.9699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>
        <v>1.4016</v>
      </c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4">
        <f t="shared" si="1"/>
        <v>12.371500000000001</v>
      </c>
      <c r="BC93" s="21"/>
      <c r="BD93" s="21"/>
      <c r="BE93" s="21"/>
      <c r="BF93" s="21"/>
      <c r="BG93" s="21"/>
      <c r="BH93" s="21"/>
      <c r="BI93" s="21"/>
      <c r="BJ93" s="25"/>
      <c r="BK93" s="21"/>
      <c r="BL93" s="21"/>
      <c r="BM93" s="25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</row>
    <row r="94" spans="1:100" ht="12.75">
      <c r="A94" s="21" t="s">
        <v>205</v>
      </c>
      <c r="B94" s="21">
        <v>3</v>
      </c>
      <c r="C94" s="21">
        <v>11</v>
      </c>
      <c r="D94" s="21">
        <v>2000</v>
      </c>
      <c r="E94" s="24"/>
      <c r="F94" s="21"/>
      <c r="G94" s="21">
        <v>30.3179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>
        <v>0.163</v>
      </c>
      <c r="AZ94" s="21"/>
      <c r="BA94" s="21"/>
      <c r="BB94" s="24">
        <f t="shared" si="1"/>
        <v>30.480900000000002</v>
      </c>
      <c r="BC94" s="21"/>
      <c r="BD94" s="21"/>
      <c r="BE94" s="21"/>
      <c r="BF94" s="21"/>
      <c r="BG94" s="21"/>
      <c r="BH94" s="21"/>
      <c r="BI94" s="21"/>
      <c r="BJ94" s="25"/>
      <c r="BK94" s="21"/>
      <c r="BL94" s="21"/>
      <c r="BM94" s="25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</row>
    <row r="95" spans="1:100" ht="12.75">
      <c r="A95" s="21" t="s">
        <v>205</v>
      </c>
      <c r="B95" s="21">
        <v>4</v>
      </c>
      <c r="C95" s="21">
        <v>11</v>
      </c>
      <c r="D95" s="21">
        <v>2000</v>
      </c>
      <c r="E95" s="24"/>
      <c r="F95" s="21"/>
      <c r="G95" s="21">
        <v>54.1383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4">
        <f t="shared" si="1"/>
        <v>54.1383</v>
      </c>
      <c r="BC95" s="21"/>
      <c r="BD95" s="21"/>
      <c r="BE95" s="21"/>
      <c r="BF95" s="21"/>
      <c r="BG95" s="21"/>
      <c r="BH95" s="21"/>
      <c r="BI95" s="21"/>
      <c r="BJ95" s="25"/>
      <c r="BK95" s="21"/>
      <c r="BL95" s="21"/>
      <c r="BM95" s="25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</row>
    <row r="96" spans="1:100" ht="12.75">
      <c r="A96" s="21" t="s">
        <v>205</v>
      </c>
      <c r="B96" s="21">
        <v>5</v>
      </c>
      <c r="C96" s="21">
        <v>11</v>
      </c>
      <c r="D96" s="21">
        <v>2000</v>
      </c>
      <c r="E96" s="24"/>
      <c r="F96" s="21"/>
      <c r="G96" s="21">
        <v>25.0211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>
        <v>1.968</v>
      </c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>
        <v>9.0741</v>
      </c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4">
        <f t="shared" si="1"/>
        <v>36.0632</v>
      </c>
      <c r="BC96" s="21"/>
      <c r="BD96" s="21"/>
      <c r="BE96" s="21"/>
      <c r="BF96" s="21"/>
      <c r="BG96" s="21"/>
      <c r="BH96" s="21"/>
      <c r="BI96" s="21"/>
      <c r="BJ96" s="25"/>
      <c r="BK96" s="21"/>
      <c r="BL96" s="21"/>
      <c r="BM96" s="25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</row>
    <row r="97" ht="12.75">
      <c r="D97" s="21"/>
    </row>
    <row r="98" spans="4:54" ht="12.75">
      <c r="D98" s="21" t="s">
        <v>206</v>
      </c>
      <c r="G98">
        <f>SUM(G2:G96)</f>
        <v>345.8448</v>
      </c>
      <c r="O98">
        <f>SUM(O2:O96)</f>
        <v>18.7847</v>
      </c>
      <c r="Q98">
        <f>SUM(Q2:Q96)</f>
        <v>7.3078</v>
      </c>
      <c r="S98">
        <f>SUM(S2:S96)</f>
        <v>310.33279999999996</v>
      </c>
      <c r="Y98">
        <f>SUM(Y2:Y96)</f>
        <v>0.1575</v>
      </c>
      <c r="Z98">
        <f>SUM(Z2:Z96)</f>
        <v>0.2507</v>
      </c>
      <c r="AF98">
        <f>SUM(AF2:AF96)</f>
        <v>281.06989999999996</v>
      </c>
      <c r="AI98">
        <f>SUM(AI2:AI96)</f>
        <v>1.8338</v>
      </c>
      <c r="AM98">
        <f>SUM(AM2:AM96)</f>
        <v>1671.0041999999996</v>
      </c>
      <c r="AO98">
        <f>SUM(AO2:AO96)</f>
        <v>0.3737</v>
      </c>
      <c r="AP98">
        <f>SUM(AP2:AP96)</f>
        <v>86.2311</v>
      </c>
      <c r="AQ98">
        <f>SUM(AQ2:AQ96)</f>
        <v>2.5655</v>
      </c>
      <c r="AS98">
        <f>SUM(AS2:AS96)</f>
        <v>0.44170000000000004</v>
      </c>
      <c r="AY98">
        <f>SUM(AY2:AY96)</f>
        <v>5.8407100000000005</v>
      </c>
      <c r="AZ98">
        <f>SUM(AZ2:AZ96)</f>
        <v>0.0264</v>
      </c>
      <c r="BB98">
        <f>SUM(G98:AZ98)</f>
        <v>2732.06531</v>
      </c>
    </row>
    <row r="99" ht="12.75">
      <c r="D99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 Research Lab</dc:creator>
  <cp:keywords/>
  <dc:description/>
  <cp:lastModifiedBy>Environment Research Lab</cp:lastModifiedBy>
  <cp:lastPrinted>2000-12-20T16:44:10Z</cp:lastPrinted>
  <dcterms:created xsi:type="dcterms:W3CDTF">2000-12-11T21:26:46Z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